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66925"/>
  <mc:AlternateContent xmlns:mc="http://schemas.openxmlformats.org/markup-compatibility/2006">
    <mc:Choice Requires="x15">
      <x15ac:absPath xmlns:x15ac="http://schemas.microsoft.com/office/spreadsheetml/2010/11/ac" url="C:\Users\micha\OneDrive\Desktop\2019 New Comp\SBIR Study Phase 1 Files\"/>
    </mc:Choice>
  </mc:AlternateContent>
  <xr:revisionPtr revIDLastSave="23" documentId="8_{1454A414-E906-419B-BDBA-FCF778ED5671}" xr6:coauthVersionLast="45" xr6:coauthVersionMax="45" xr10:uidLastSave="{8205B7B5-62EB-437F-AE83-2D11A7238A6F}"/>
  <bookViews>
    <workbookView xWindow="-120" yWindow="-120" windowWidth="29040" windowHeight="15840" xr2:uid="{F941CD67-3B15-4F18-9F8B-EA3CD02AA3ED}"/>
  </bookViews>
  <sheets>
    <sheet name="Master PD Cert Data" sheetId="3" r:id="rId1"/>
    <sheet name="PD Cert Data" sheetId="2" state="hidden" r:id="rId2"/>
    <sheet name="Sheet4" sheetId="4" state="hidden" r:id="rId3"/>
    <sheet name="Sheet1" sheetId="5" state="hidden" r:id="rId4"/>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5" i="3" l="1"/>
  <c r="L91" i="3" l="1"/>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C32" i="3"/>
  <c r="D37" i="3"/>
  <c r="D38" i="3"/>
  <c r="D39" i="3"/>
  <c r="D40" i="3"/>
  <c r="D41" i="3"/>
  <c r="D42" i="3"/>
  <c r="D43" i="3"/>
  <c r="D44" i="3"/>
  <c r="D45" i="3"/>
  <c r="D46" i="3"/>
  <c r="D47" i="3"/>
  <c r="D48" i="3"/>
  <c r="D49" i="3"/>
  <c r="D50" i="3"/>
  <c r="D51" i="3"/>
  <c r="D52" i="3"/>
  <c r="D53" i="3"/>
  <c r="D54" i="3"/>
  <c r="D56" i="3"/>
  <c r="D57" i="3"/>
  <c r="D58" i="3"/>
  <c r="D59" i="3"/>
  <c r="F31" i="3" s="1"/>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36" i="3"/>
  <c r="D6" i="3" l="1"/>
  <c r="H3" i="3"/>
  <c r="J17" i="3" l="1"/>
  <c r="J16" i="3"/>
  <c r="J15" i="3"/>
  <c r="J18" i="3"/>
  <c r="J19" i="3"/>
  <c r="J20" i="3"/>
  <c r="I14" i="3"/>
  <c r="J14" i="3"/>
  <c r="I21" i="3"/>
  <c r="I20" i="3"/>
  <c r="I19" i="3"/>
  <c r="I18" i="3"/>
  <c r="I17" i="3"/>
  <c r="I16" i="3"/>
  <c r="I15" i="3"/>
  <c r="C39" i="5" l="1"/>
  <c r="D39" i="5"/>
  <c r="E39" i="5"/>
  <c r="F39" i="5"/>
  <c r="G39" i="5"/>
  <c r="H39" i="5"/>
  <c r="I39" i="5"/>
  <c r="J39" i="5"/>
  <c r="K39" i="5"/>
  <c r="L39" i="5"/>
  <c r="M39" i="5"/>
  <c r="N39" i="5"/>
  <c r="O39" i="5"/>
  <c r="P39" i="5"/>
  <c r="Q39" i="5"/>
  <c r="R39" i="5"/>
  <c r="S39" i="5"/>
  <c r="T39" i="5"/>
  <c r="U39" i="5"/>
  <c r="V39" i="5"/>
  <c r="W39" i="5"/>
  <c r="X39" i="5"/>
  <c r="Y39" i="5"/>
  <c r="Z39" i="5"/>
  <c r="AA39" i="5"/>
  <c r="AB39" i="5"/>
  <c r="AC39" i="5"/>
  <c r="AD39" i="5"/>
  <c r="AE39" i="5"/>
  <c r="AF39" i="5"/>
  <c r="AG39" i="5"/>
  <c r="AH39" i="5"/>
  <c r="AI39" i="5"/>
  <c r="AJ39" i="5"/>
  <c r="AK39" i="5"/>
  <c r="AL39" i="5"/>
  <c r="AM39" i="5"/>
  <c r="AN39" i="5"/>
  <c r="AO39" i="5"/>
  <c r="AP39" i="5"/>
  <c r="C40" i="5"/>
  <c r="D40" i="5"/>
  <c r="E40" i="5"/>
  <c r="F40" i="5"/>
  <c r="G40" i="5"/>
  <c r="H40" i="5"/>
  <c r="I40" i="5"/>
  <c r="J40" i="5"/>
  <c r="K40" i="5"/>
  <c r="L40" i="5"/>
  <c r="M40" i="5"/>
  <c r="N40" i="5"/>
  <c r="O40" i="5"/>
  <c r="P40" i="5"/>
  <c r="Q40" i="5"/>
  <c r="R40" i="5"/>
  <c r="S40" i="5"/>
  <c r="T40" i="5"/>
  <c r="U40" i="5"/>
  <c r="V40" i="5"/>
  <c r="W40" i="5"/>
  <c r="X40" i="5"/>
  <c r="Y40" i="5"/>
  <c r="Z40" i="5"/>
  <c r="AA40" i="5"/>
  <c r="AB40" i="5"/>
  <c r="AC40" i="5"/>
  <c r="AD40" i="5"/>
  <c r="AE40" i="5"/>
  <c r="AF40" i="5"/>
  <c r="AG40" i="5"/>
  <c r="AH40" i="5"/>
  <c r="AI40" i="5"/>
  <c r="AJ40" i="5"/>
  <c r="AK40" i="5"/>
  <c r="AL40" i="5"/>
  <c r="AM40" i="5"/>
  <c r="AN40" i="5"/>
  <c r="AO40" i="5"/>
  <c r="AP40" i="5"/>
  <c r="C41" i="5"/>
  <c r="D41" i="5"/>
  <c r="E41" i="5"/>
  <c r="F41" i="5"/>
  <c r="G41" i="5"/>
  <c r="H41" i="5"/>
  <c r="I41" i="5"/>
  <c r="J41" i="5"/>
  <c r="K41" i="5"/>
  <c r="L41" i="5"/>
  <c r="M41" i="5"/>
  <c r="N41" i="5"/>
  <c r="O41" i="5"/>
  <c r="P41" i="5"/>
  <c r="Q41" i="5"/>
  <c r="R41" i="5"/>
  <c r="S41" i="5"/>
  <c r="T41" i="5"/>
  <c r="U41" i="5"/>
  <c r="V41" i="5"/>
  <c r="W41" i="5"/>
  <c r="X41" i="5"/>
  <c r="Y41" i="5"/>
  <c r="Z41" i="5"/>
  <c r="AA41" i="5"/>
  <c r="AB41" i="5"/>
  <c r="AC41" i="5"/>
  <c r="AD41" i="5"/>
  <c r="AE41" i="5"/>
  <c r="AF41" i="5"/>
  <c r="AG41" i="5"/>
  <c r="AH41" i="5"/>
  <c r="AI41" i="5"/>
  <c r="AJ41" i="5"/>
  <c r="AK41" i="5"/>
  <c r="AL41" i="5"/>
  <c r="AM41" i="5"/>
  <c r="AN41" i="5"/>
  <c r="AO41" i="5"/>
  <c r="AP41" i="5"/>
  <c r="C42" i="5"/>
  <c r="D42" i="5"/>
  <c r="E42" i="5"/>
  <c r="F42" i="5"/>
  <c r="G42" i="5"/>
  <c r="H42" i="5"/>
  <c r="I42" i="5"/>
  <c r="J42" i="5"/>
  <c r="K42" i="5"/>
  <c r="L42" i="5"/>
  <c r="M42" i="5"/>
  <c r="N42" i="5"/>
  <c r="O42" i="5"/>
  <c r="P42" i="5"/>
  <c r="Q42" i="5"/>
  <c r="R42" i="5"/>
  <c r="S42" i="5"/>
  <c r="T42" i="5"/>
  <c r="U42" i="5"/>
  <c r="V42" i="5"/>
  <c r="W42" i="5"/>
  <c r="X42" i="5"/>
  <c r="Y42" i="5"/>
  <c r="Z42" i="5"/>
  <c r="AA42" i="5"/>
  <c r="AB42" i="5"/>
  <c r="AC42" i="5"/>
  <c r="AD42" i="5"/>
  <c r="AE42" i="5"/>
  <c r="AF42" i="5"/>
  <c r="AG42" i="5"/>
  <c r="AH42" i="5"/>
  <c r="AI42" i="5"/>
  <c r="AJ42" i="5"/>
  <c r="AK42" i="5"/>
  <c r="AL42" i="5"/>
  <c r="AM42" i="5"/>
  <c r="AN42" i="5"/>
  <c r="AO42" i="5"/>
  <c r="AP42" i="5"/>
  <c r="C43" i="5"/>
  <c r="D43" i="5"/>
  <c r="E43" i="5"/>
  <c r="F43" i="5"/>
  <c r="G43" i="5"/>
  <c r="H43" i="5"/>
  <c r="I43" i="5"/>
  <c r="J43" i="5"/>
  <c r="K43" i="5"/>
  <c r="L43" i="5"/>
  <c r="M43" i="5"/>
  <c r="N43" i="5"/>
  <c r="O43" i="5"/>
  <c r="P43" i="5"/>
  <c r="Q43" i="5"/>
  <c r="R43" i="5"/>
  <c r="S43" i="5"/>
  <c r="T43" i="5"/>
  <c r="U43" i="5"/>
  <c r="V43" i="5"/>
  <c r="W43" i="5"/>
  <c r="X43" i="5"/>
  <c r="Y43" i="5"/>
  <c r="Z43" i="5"/>
  <c r="AA43" i="5"/>
  <c r="AB43" i="5"/>
  <c r="AC43" i="5"/>
  <c r="AD43" i="5"/>
  <c r="AE43" i="5"/>
  <c r="AF43" i="5"/>
  <c r="AG43" i="5"/>
  <c r="AH43" i="5"/>
  <c r="AI43" i="5"/>
  <c r="AJ43" i="5"/>
  <c r="AK43" i="5"/>
  <c r="AL43" i="5"/>
  <c r="AM43" i="5"/>
  <c r="AN43" i="5"/>
  <c r="AO43" i="5"/>
  <c r="AP43" i="5"/>
  <c r="C44" i="5"/>
  <c r="D44" i="5"/>
  <c r="E44" i="5"/>
  <c r="F44" i="5"/>
  <c r="G44" i="5"/>
  <c r="H44" i="5"/>
  <c r="I44" i="5"/>
  <c r="J44" i="5"/>
  <c r="K44" i="5"/>
  <c r="L44" i="5"/>
  <c r="M44" i="5"/>
  <c r="N44" i="5"/>
  <c r="O44" i="5"/>
  <c r="P44" i="5"/>
  <c r="Q44" i="5"/>
  <c r="R44" i="5"/>
  <c r="S44" i="5"/>
  <c r="T44" i="5"/>
  <c r="U44" i="5"/>
  <c r="V44" i="5"/>
  <c r="W44" i="5"/>
  <c r="X44" i="5"/>
  <c r="Y44" i="5"/>
  <c r="Z44" i="5"/>
  <c r="AA44" i="5"/>
  <c r="AB44" i="5"/>
  <c r="AC44" i="5"/>
  <c r="AD44" i="5"/>
  <c r="AE44" i="5"/>
  <c r="AF44" i="5"/>
  <c r="AG44" i="5"/>
  <c r="AH44" i="5"/>
  <c r="AI44" i="5"/>
  <c r="AJ44" i="5"/>
  <c r="AK44" i="5"/>
  <c r="AL44" i="5"/>
  <c r="AM44" i="5"/>
  <c r="AN44" i="5"/>
  <c r="AO44" i="5"/>
  <c r="AP44" i="5"/>
  <c r="C45" i="5"/>
  <c r="D45" i="5"/>
  <c r="E45" i="5"/>
  <c r="F45" i="5"/>
  <c r="G45" i="5"/>
  <c r="H45" i="5"/>
  <c r="I45" i="5"/>
  <c r="J45" i="5"/>
  <c r="K45" i="5"/>
  <c r="L45" i="5"/>
  <c r="M45" i="5"/>
  <c r="N45" i="5"/>
  <c r="O45" i="5"/>
  <c r="P45" i="5"/>
  <c r="Q45" i="5"/>
  <c r="R45" i="5"/>
  <c r="S45" i="5"/>
  <c r="T45" i="5"/>
  <c r="U45" i="5"/>
  <c r="V45" i="5"/>
  <c r="W45" i="5"/>
  <c r="X45" i="5"/>
  <c r="Y45" i="5"/>
  <c r="Z45" i="5"/>
  <c r="AA45" i="5"/>
  <c r="AB45" i="5"/>
  <c r="AC45" i="5"/>
  <c r="AD45" i="5"/>
  <c r="AE45" i="5"/>
  <c r="AF45" i="5"/>
  <c r="AG45" i="5"/>
  <c r="AH45" i="5"/>
  <c r="AI45" i="5"/>
  <c r="AJ45" i="5"/>
  <c r="AK45" i="5"/>
  <c r="AL45" i="5"/>
  <c r="AM45" i="5"/>
  <c r="AN45" i="5"/>
  <c r="AO45" i="5"/>
  <c r="AP45" i="5"/>
  <c r="C46" i="5"/>
  <c r="D46" i="5"/>
  <c r="E46" i="5"/>
  <c r="F46" i="5"/>
  <c r="G46" i="5"/>
  <c r="H46" i="5"/>
  <c r="I46" i="5"/>
  <c r="J46" i="5"/>
  <c r="K46" i="5"/>
  <c r="L46" i="5"/>
  <c r="M46" i="5"/>
  <c r="N46" i="5"/>
  <c r="O46" i="5"/>
  <c r="P46" i="5"/>
  <c r="Q46" i="5"/>
  <c r="R46" i="5"/>
  <c r="S46" i="5"/>
  <c r="T46" i="5"/>
  <c r="U46" i="5"/>
  <c r="V46" i="5"/>
  <c r="W46" i="5"/>
  <c r="X46" i="5"/>
  <c r="Y46" i="5"/>
  <c r="Z46" i="5"/>
  <c r="AA46" i="5"/>
  <c r="AB46" i="5"/>
  <c r="AC46" i="5"/>
  <c r="AD46" i="5"/>
  <c r="AE46" i="5"/>
  <c r="AF46" i="5"/>
  <c r="AG46" i="5"/>
  <c r="AH46" i="5"/>
  <c r="AI46" i="5"/>
  <c r="AJ46" i="5"/>
  <c r="AK46" i="5"/>
  <c r="AL46" i="5"/>
  <c r="AM46" i="5"/>
  <c r="AN46" i="5"/>
  <c r="AO46" i="5"/>
  <c r="AP46" i="5"/>
  <c r="C47" i="5"/>
  <c r="D47" i="5"/>
  <c r="E47" i="5"/>
  <c r="F47" i="5"/>
  <c r="G47" i="5"/>
  <c r="H47" i="5"/>
  <c r="I47" i="5"/>
  <c r="J47" i="5"/>
  <c r="K47" i="5"/>
  <c r="L47" i="5"/>
  <c r="M47" i="5"/>
  <c r="N47" i="5"/>
  <c r="O47" i="5"/>
  <c r="P47" i="5"/>
  <c r="Q47" i="5"/>
  <c r="R47" i="5"/>
  <c r="S47" i="5"/>
  <c r="T47" i="5"/>
  <c r="U47" i="5"/>
  <c r="V47" i="5"/>
  <c r="W47" i="5"/>
  <c r="X47" i="5"/>
  <c r="Y47" i="5"/>
  <c r="Z47" i="5"/>
  <c r="AA47" i="5"/>
  <c r="AB47" i="5"/>
  <c r="AC47" i="5"/>
  <c r="AD47" i="5"/>
  <c r="AE47" i="5"/>
  <c r="AF47" i="5"/>
  <c r="AG47" i="5"/>
  <c r="AH47" i="5"/>
  <c r="AI47" i="5"/>
  <c r="AJ47" i="5"/>
  <c r="AK47" i="5"/>
  <c r="AL47" i="5"/>
  <c r="AM47" i="5"/>
  <c r="AN47" i="5"/>
  <c r="AO47" i="5"/>
  <c r="AP47" i="5"/>
  <c r="C48" i="5"/>
  <c r="D48" i="5"/>
  <c r="E48" i="5"/>
  <c r="F48" i="5"/>
  <c r="G48" i="5"/>
  <c r="H48" i="5"/>
  <c r="I48" i="5"/>
  <c r="J48" i="5"/>
  <c r="K48" i="5"/>
  <c r="L48" i="5"/>
  <c r="M48" i="5"/>
  <c r="N48" i="5"/>
  <c r="O48" i="5"/>
  <c r="P48" i="5"/>
  <c r="Q48" i="5"/>
  <c r="R48" i="5"/>
  <c r="S48" i="5"/>
  <c r="T48" i="5"/>
  <c r="U48" i="5"/>
  <c r="V48" i="5"/>
  <c r="W48" i="5"/>
  <c r="X48" i="5"/>
  <c r="Y48" i="5"/>
  <c r="Z48" i="5"/>
  <c r="AA48" i="5"/>
  <c r="AB48" i="5"/>
  <c r="AC48" i="5"/>
  <c r="AD48" i="5"/>
  <c r="AE48" i="5"/>
  <c r="AF48" i="5"/>
  <c r="AG48" i="5"/>
  <c r="AH48" i="5"/>
  <c r="AI48" i="5"/>
  <c r="AJ48" i="5"/>
  <c r="AK48" i="5"/>
  <c r="AL48" i="5"/>
  <c r="AM48" i="5"/>
  <c r="AN48" i="5"/>
  <c r="AO48" i="5"/>
  <c r="AP48" i="5"/>
  <c r="C49" i="5"/>
  <c r="D49" i="5"/>
  <c r="E49" i="5"/>
  <c r="F49" i="5"/>
  <c r="G49" i="5"/>
  <c r="H49" i="5"/>
  <c r="I49" i="5"/>
  <c r="J49" i="5"/>
  <c r="K49" i="5"/>
  <c r="L49" i="5"/>
  <c r="M49" i="5"/>
  <c r="N49" i="5"/>
  <c r="O49" i="5"/>
  <c r="P49" i="5"/>
  <c r="Q49" i="5"/>
  <c r="R49" i="5"/>
  <c r="S49" i="5"/>
  <c r="T49" i="5"/>
  <c r="U49" i="5"/>
  <c r="V49" i="5"/>
  <c r="W49" i="5"/>
  <c r="X49" i="5"/>
  <c r="Y49" i="5"/>
  <c r="Z49" i="5"/>
  <c r="AA49" i="5"/>
  <c r="AB49" i="5"/>
  <c r="AC49" i="5"/>
  <c r="AD49" i="5"/>
  <c r="AE49" i="5"/>
  <c r="AF49" i="5"/>
  <c r="AG49" i="5"/>
  <c r="AH49" i="5"/>
  <c r="AI49" i="5"/>
  <c r="AJ49" i="5"/>
  <c r="AK49" i="5"/>
  <c r="AL49" i="5"/>
  <c r="AM49" i="5"/>
  <c r="AN49" i="5"/>
  <c r="AO49" i="5"/>
  <c r="AP49" i="5"/>
  <c r="C50" i="5"/>
  <c r="D50" i="5"/>
  <c r="E50" i="5"/>
  <c r="F50" i="5"/>
  <c r="G50" i="5"/>
  <c r="H50" i="5"/>
  <c r="I50" i="5"/>
  <c r="J50" i="5"/>
  <c r="K50" i="5"/>
  <c r="L50" i="5"/>
  <c r="M50" i="5"/>
  <c r="N50" i="5"/>
  <c r="O50" i="5"/>
  <c r="P50" i="5"/>
  <c r="Q50" i="5"/>
  <c r="R50" i="5"/>
  <c r="S50" i="5"/>
  <c r="T50" i="5"/>
  <c r="U50" i="5"/>
  <c r="V50" i="5"/>
  <c r="W50" i="5"/>
  <c r="X50" i="5"/>
  <c r="Y50" i="5"/>
  <c r="Z50" i="5"/>
  <c r="AA50" i="5"/>
  <c r="AB50" i="5"/>
  <c r="AC50" i="5"/>
  <c r="AD50" i="5"/>
  <c r="AE50" i="5"/>
  <c r="AF50" i="5"/>
  <c r="AG50" i="5"/>
  <c r="AH50" i="5"/>
  <c r="AI50" i="5"/>
  <c r="AJ50" i="5"/>
  <c r="AK50" i="5"/>
  <c r="AL50" i="5"/>
  <c r="AM50" i="5"/>
  <c r="AN50" i="5"/>
  <c r="AO50" i="5"/>
  <c r="AP50" i="5"/>
  <c r="C51" i="5"/>
  <c r="D51" i="5"/>
  <c r="E51" i="5"/>
  <c r="F51" i="5"/>
  <c r="G51" i="5"/>
  <c r="H51" i="5"/>
  <c r="I51" i="5"/>
  <c r="J51" i="5"/>
  <c r="K51" i="5"/>
  <c r="L51" i="5"/>
  <c r="M51" i="5"/>
  <c r="N51" i="5"/>
  <c r="O51" i="5"/>
  <c r="P51" i="5"/>
  <c r="Q51" i="5"/>
  <c r="R51" i="5"/>
  <c r="S51" i="5"/>
  <c r="T51" i="5"/>
  <c r="U51" i="5"/>
  <c r="V51" i="5"/>
  <c r="W51" i="5"/>
  <c r="X51" i="5"/>
  <c r="Y51" i="5"/>
  <c r="Z51" i="5"/>
  <c r="AA51" i="5"/>
  <c r="AB51" i="5"/>
  <c r="AC51" i="5"/>
  <c r="AD51" i="5"/>
  <c r="AE51" i="5"/>
  <c r="AF51" i="5"/>
  <c r="AG51" i="5"/>
  <c r="AH51" i="5"/>
  <c r="AI51" i="5"/>
  <c r="AJ51" i="5"/>
  <c r="AK51" i="5"/>
  <c r="AL51" i="5"/>
  <c r="AM51" i="5"/>
  <c r="AN51" i="5"/>
  <c r="AO51" i="5"/>
  <c r="AP51" i="5"/>
  <c r="C52" i="5"/>
  <c r="D52" i="5"/>
  <c r="E52" i="5"/>
  <c r="F52" i="5"/>
  <c r="G52" i="5"/>
  <c r="H52" i="5"/>
  <c r="I52" i="5"/>
  <c r="J52" i="5"/>
  <c r="K52" i="5"/>
  <c r="L52" i="5"/>
  <c r="M52" i="5"/>
  <c r="N52" i="5"/>
  <c r="O52" i="5"/>
  <c r="P52" i="5"/>
  <c r="Q52" i="5"/>
  <c r="R52" i="5"/>
  <c r="S52" i="5"/>
  <c r="T52" i="5"/>
  <c r="U52" i="5"/>
  <c r="V52" i="5"/>
  <c r="W52" i="5"/>
  <c r="X52" i="5"/>
  <c r="Y52" i="5"/>
  <c r="Z52" i="5"/>
  <c r="AA52" i="5"/>
  <c r="AB52" i="5"/>
  <c r="AC52" i="5"/>
  <c r="AD52" i="5"/>
  <c r="AE52" i="5"/>
  <c r="AF52" i="5"/>
  <c r="AG52" i="5"/>
  <c r="AH52" i="5"/>
  <c r="AI52" i="5"/>
  <c r="AJ52" i="5"/>
  <c r="AK52" i="5"/>
  <c r="AL52" i="5"/>
  <c r="AM52" i="5"/>
  <c r="AN52" i="5"/>
  <c r="AO52" i="5"/>
  <c r="AP52" i="5"/>
  <c r="C53" i="5"/>
  <c r="D53" i="5"/>
  <c r="E53" i="5"/>
  <c r="F53" i="5"/>
  <c r="G53" i="5"/>
  <c r="H53" i="5"/>
  <c r="I53" i="5"/>
  <c r="J53" i="5"/>
  <c r="K53" i="5"/>
  <c r="L53" i="5"/>
  <c r="M53" i="5"/>
  <c r="N53" i="5"/>
  <c r="O53" i="5"/>
  <c r="P53" i="5"/>
  <c r="Q53" i="5"/>
  <c r="R53" i="5"/>
  <c r="S53" i="5"/>
  <c r="T53" i="5"/>
  <c r="U53" i="5"/>
  <c r="V53" i="5"/>
  <c r="W53" i="5"/>
  <c r="X53" i="5"/>
  <c r="Y53" i="5"/>
  <c r="Z53" i="5"/>
  <c r="AA53" i="5"/>
  <c r="AB53" i="5"/>
  <c r="AC53" i="5"/>
  <c r="AD53" i="5"/>
  <c r="AE53" i="5"/>
  <c r="AF53" i="5"/>
  <c r="AG53" i="5"/>
  <c r="AH53" i="5"/>
  <c r="AI53" i="5"/>
  <c r="AJ53" i="5"/>
  <c r="AK53" i="5"/>
  <c r="AL53" i="5"/>
  <c r="AM53" i="5"/>
  <c r="AN53" i="5"/>
  <c r="AO53" i="5"/>
  <c r="AP53" i="5"/>
  <c r="C54" i="5"/>
  <c r="D54" i="5"/>
  <c r="E54" i="5"/>
  <c r="F54" i="5"/>
  <c r="G54" i="5"/>
  <c r="H54" i="5"/>
  <c r="I54" i="5"/>
  <c r="J54" i="5"/>
  <c r="K54" i="5"/>
  <c r="L54" i="5"/>
  <c r="M54" i="5"/>
  <c r="N54" i="5"/>
  <c r="O54" i="5"/>
  <c r="P54" i="5"/>
  <c r="Q54" i="5"/>
  <c r="R54" i="5"/>
  <c r="S54" i="5"/>
  <c r="T54" i="5"/>
  <c r="U54" i="5"/>
  <c r="V54" i="5"/>
  <c r="W54" i="5"/>
  <c r="X54" i="5"/>
  <c r="Y54" i="5"/>
  <c r="Z54" i="5"/>
  <c r="AA54" i="5"/>
  <c r="AB54" i="5"/>
  <c r="AC54" i="5"/>
  <c r="AD54" i="5"/>
  <c r="AE54" i="5"/>
  <c r="AF54" i="5"/>
  <c r="AG54" i="5"/>
  <c r="AH54" i="5"/>
  <c r="AI54" i="5"/>
  <c r="AJ54" i="5"/>
  <c r="AK54" i="5"/>
  <c r="AL54" i="5"/>
  <c r="AM54" i="5"/>
  <c r="AN54" i="5"/>
  <c r="AO54" i="5"/>
  <c r="AP54" i="5"/>
  <c r="C55" i="5"/>
  <c r="D55" i="5"/>
  <c r="E55" i="5"/>
  <c r="F55" i="5"/>
  <c r="G55" i="5"/>
  <c r="H55" i="5"/>
  <c r="I55" i="5"/>
  <c r="J55" i="5"/>
  <c r="K55" i="5"/>
  <c r="L55" i="5"/>
  <c r="M55" i="5"/>
  <c r="N55" i="5"/>
  <c r="O55" i="5"/>
  <c r="P55" i="5"/>
  <c r="Q55" i="5"/>
  <c r="R55" i="5"/>
  <c r="S55" i="5"/>
  <c r="T55" i="5"/>
  <c r="U55" i="5"/>
  <c r="V55" i="5"/>
  <c r="W55" i="5"/>
  <c r="X55" i="5"/>
  <c r="Y55" i="5"/>
  <c r="Z55" i="5"/>
  <c r="AA55" i="5"/>
  <c r="AB55" i="5"/>
  <c r="AC55" i="5"/>
  <c r="AD55" i="5"/>
  <c r="AE55" i="5"/>
  <c r="AF55" i="5"/>
  <c r="AG55" i="5"/>
  <c r="AH55" i="5"/>
  <c r="AI55" i="5"/>
  <c r="AJ55" i="5"/>
  <c r="AK55" i="5"/>
  <c r="AL55" i="5"/>
  <c r="AM55" i="5"/>
  <c r="AN55" i="5"/>
  <c r="AO55" i="5"/>
  <c r="AP55" i="5"/>
  <c r="C56" i="5"/>
  <c r="D56" i="5"/>
  <c r="E56" i="5"/>
  <c r="F56" i="5"/>
  <c r="G56" i="5"/>
  <c r="H56" i="5"/>
  <c r="I56" i="5"/>
  <c r="J56" i="5"/>
  <c r="K56" i="5"/>
  <c r="L56" i="5"/>
  <c r="M56" i="5"/>
  <c r="N56" i="5"/>
  <c r="O56" i="5"/>
  <c r="P56" i="5"/>
  <c r="Q56" i="5"/>
  <c r="R56" i="5"/>
  <c r="S56" i="5"/>
  <c r="T56" i="5"/>
  <c r="U56" i="5"/>
  <c r="V56" i="5"/>
  <c r="W56" i="5"/>
  <c r="X56" i="5"/>
  <c r="Y56" i="5"/>
  <c r="Z56" i="5"/>
  <c r="AA56" i="5"/>
  <c r="AB56" i="5"/>
  <c r="AC56" i="5"/>
  <c r="AD56" i="5"/>
  <c r="AE56" i="5"/>
  <c r="AF56" i="5"/>
  <c r="AG56" i="5"/>
  <c r="AH56" i="5"/>
  <c r="AI56" i="5"/>
  <c r="AJ56" i="5"/>
  <c r="AK56" i="5"/>
  <c r="AL56" i="5"/>
  <c r="AM56" i="5"/>
  <c r="AN56" i="5"/>
  <c r="AO56" i="5"/>
  <c r="AP56" i="5"/>
  <c r="C57" i="5"/>
  <c r="D57" i="5"/>
  <c r="E57" i="5"/>
  <c r="F57" i="5"/>
  <c r="G57" i="5"/>
  <c r="H57" i="5"/>
  <c r="I57" i="5"/>
  <c r="J57" i="5"/>
  <c r="K57" i="5"/>
  <c r="L57" i="5"/>
  <c r="M57" i="5"/>
  <c r="N57" i="5"/>
  <c r="O57" i="5"/>
  <c r="P57" i="5"/>
  <c r="Q57" i="5"/>
  <c r="R57" i="5"/>
  <c r="S57" i="5"/>
  <c r="T57" i="5"/>
  <c r="U57" i="5"/>
  <c r="V57" i="5"/>
  <c r="W57" i="5"/>
  <c r="X57" i="5"/>
  <c r="Y57" i="5"/>
  <c r="Z57" i="5"/>
  <c r="AA57" i="5"/>
  <c r="AB57" i="5"/>
  <c r="AC57" i="5"/>
  <c r="AD57" i="5"/>
  <c r="AE57" i="5"/>
  <c r="AF57" i="5"/>
  <c r="AG57" i="5"/>
  <c r="AH57" i="5"/>
  <c r="AI57" i="5"/>
  <c r="AJ57" i="5"/>
  <c r="AK57" i="5"/>
  <c r="AL57" i="5"/>
  <c r="AM57" i="5"/>
  <c r="AN57" i="5"/>
  <c r="AO57" i="5"/>
  <c r="AP57" i="5"/>
  <c r="C58" i="5"/>
  <c r="D58" i="5"/>
  <c r="E58" i="5"/>
  <c r="F58" i="5"/>
  <c r="G58" i="5"/>
  <c r="H58" i="5"/>
  <c r="I58" i="5"/>
  <c r="J58" i="5"/>
  <c r="K58" i="5"/>
  <c r="L58" i="5"/>
  <c r="M58" i="5"/>
  <c r="N58" i="5"/>
  <c r="O58" i="5"/>
  <c r="P58" i="5"/>
  <c r="Q58" i="5"/>
  <c r="R58" i="5"/>
  <c r="S58" i="5"/>
  <c r="T58" i="5"/>
  <c r="U58" i="5"/>
  <c r="V58" i="5"/>
  <c r="W58" i="5"/>
  <c r="X58" i="5"/>
  <c r="Y58" i="5"/>
  <c r="Z58" i="5"/>
  <c r="AA58" i="5"/>
  <c r="AB58" i="5"/>
  <c r="AC58" i="5"/>
  <c r="AD58" i="5"/>
  <c r="AE58" i="5"/>
  <c r="AF58" i="5"/>
  <c r="AG58" i="5"/>
  <c r="AH58" i="5"/>
  <c r="AI58" i="5"/>
  <c r="AJ58" i="5"/>
  <c r="AK58" i="5"/>
  <c r="AL58" i="5"/>
  <c r="AM58" i="5"/>
  <c r="AN58" i="5"/>
  <c r="AO58" i="5"/>
  <c r="AP58" i="5"/>
  <c r="C59" i="5"/>
  <c r="D59" i="5"/>
  <c r="E59" i="5"/>
  <c r="F59" i="5"/>
  <c r="G59" i="5"/>
  <c r="H59" i="5"/>
  <c r="I59" i="5"/>
  <c r="J59" i="5"/>
  <c r="K59" i="5"/>
  <c r="L59" i="5"/>
  <c r="M59" i="5"/>
  <c r="N59" i="5"/>
  <c r="O59" i="5"/>
  <c r="P59" i="5"/>
  <c r="Q59" i="5"/>
  <c r="R59" i="5"/>
  <c r="S59" i="5"/>
  <c r="T59" i="5"/>
  <c r="U59" i="5"/>
  <c r="V59" i="5"/>
  <c r="W59" i="5"/>
  <c r="X59" i="5"/>
  <c r="Y59" i="5"/>
  <c r="Z59" i="5"/>
  <c r="AA59" i="5"/>
  <c r="AB59" i="5"/>
  <c r="AC59" i="5"/>
  <c r="AD59" i="5"/>
  <c r="AE59" i="5"/>
  <c r="AF59" i="5"/>
  <c r="AG59" i="5"/>
  <c r="AH59" i="5"/>
  <c r="AI59" i="5"/>
  <c r="AJ59" i="5"/>
  <c r="AK59" i="5"/>
  <c r="AL59" i="5"/>
  <c r="AM59" i="5"/>
  <c r="AN59" i="5"/>
  <c r="AO59" i="5"/>
  <c r="AP59" i="5"/>
  <c r="C60" i="5"/>
  <c r="D60" i="5"/>
  <c r="E60" i="5"/>
  <c r="F60" i="5"/>
  <c r="G60" i="5"/>
  <c r="H60" i="5"/>
  <c r="I60" i="5"/>
  <c r="J60" i="5"/>
  <c r="K60" i="5"/>
  <c r="L60" i="5"/>
  <c r="M60" i="5"/>
  <c r="N60" i="5"/>
  <c r="O60" i="5"/>
  <c r="P60" i="5"/>
  <c r="Q60" i="5"/>
  <c r="R60" i="5"/>
  <c r="S60" i="5"/>
  <c r="T60" i="5"/>
  <c r="U60" i="5"/>
  <c r="V60" i="5"/>
  <c r="W60" i="5"/>
  <c r="X60" i="5"/>
  <c r="Y60" i="5"/>
  <c r="Z60" i="5"/>
  <c r="AA60" i="5"/>
  <c r="AB60" i="5"/>
  <c r="AC60" i="5"/>
  <c r="AD60" i="5"/>
  <c r="AE60" i="5"/>
  <c r="AF60" i="5"/>
  <c r="AG60" i="5"/>
  <c r="AH60" i="5"/>
  <c r="AI60" i="5"/>
  <c r="AJ60" i="5"/>
  <c r="AK60" i="5"/>
  <c r="AL60" i="5"/>
  <c r="AM60" i="5"/>
  <c r="AN60" i="5"/>
  <c r="AO60" i="5"/>
  <c r="AP60" i="5"/>
  <c r="C61" i="5"/>
  <c r="D61" i="5"/>
  <c r="E61" i="5"/>
  <c r="F61" i="5"/>
  <c r="G61" i="5"/>
  <c r="H61" i="5"/>
  <c r="I61" i="5"/>
  <c r="J61" i="5"/>
  <c r="K61" i="5"/>
  <c r="L61" i="5"/>
  <c r="M61" i="5"/>
  <c r="N61" i="5"/>
  <c r="O61" i="5"/>
  <c r="P61" i="5"/>
  <c r="Q61" i="5"/>
  <c r="R61" i="5"/>
  <c r="S61" i="5"/>
  <c r="T61" i="5"/>
  <c r="U61" i="5"/>
  <c r="V61" i="5"/>
  <c r="W61" i="5"/>
  <c r="X61" i="5"/>
  <c r="Y61" i="5"/>
  <c r="Z61" i="5"/>
  <c r="AA61" i="5"/>
  <c r="AB61" i="5"/>
  <c r="AC61" i="5"/>
  <c r="AD61" i="5"/>
  <c r="AE61" i="5"/>
  <c r="AF61" i="5"/>
  <c r="AG61" i="5"/>
  <c r="AH61" i="5"/>
  <c r="AI61" i="5"/>
  <c r="AJ61" i="5"/>
  <c r="AK61" i="5"/>
  <c r="AL61" i="5"/>
  <c r="AM61" i="5"/>
  <c r="AN61" i="5"/>
  <c r="AO61" i="5"/>
  <c r="AP61" i="5"/>
  <c r="C62" i="5"/>
  <c r="D62" i="5"/>
  <c r="E62" i="5"/>
  <c r="F62" i="5"/>
  <c r="G62" i="5"/>
  <c r="H62" i="5"/>
  <c r="I62" i="5"/>
  <c r="J62" i="5"/>
  <c r="K62" i="5"/>
  <c r="L62" i="5"/>
  <c r="M62" i="5"/>
  <c r="N62" i="5"/>
  <c r="O62" i="5"/>
  <c r="P62" i="5"/>
  <c r="Q62" i="5"/>
  <c r="R62" i="5"/>
  <c r="S62" i="5"/>
  <c r="T62" i="5"/>
  <c r="U62" i="5"/>
  <c r="V62" i="5"/>
  <c r="W62" i="5"/>
  <c r="X62" i="5"/>
  <c r="Y62" i="5"/>
  <c r="Z62" i="5"/>
  <c r="AA62" i="5"/>
  <c r="AB62" i="5"/>
  <c r="AC62" i="5"/>
  <c r="AD62" i="5"/>
  <c r="AE62" i="5"/>
  <c r="AF62" i="5"/>
  <c r="AG62" i="5"/>
  <c r="AH62" i="5"/>
  <c r="AI62" i="5"/>
  <c r="AJ62" i="5"/>
  <c r="AK62" i="5"/>
  <c r="AL62" i="5"/>
  <c r="AM62" i="5"/>
  <c r="AN62" i="5"/>
  <c r="AO62" i="5"/>
  <c r="AP62" i="5"/>
  <c r="C63" i="5"/>
  <c r="D63" i="5"/>
  <c r="E63" i="5"/>
  <c r="F63" i="5"/>
  <c r="G63" i="5"/>
  <c r="H63" i="5"/>
  <c r="I63" i="5"/>
  <c r="J63" i="5"/>
  <c r="K63" i="5"/>
  <c r="L63" i="5"/>
  <c r="M63" i="5"/>
  <c r="N63" i="5"/>
  <c r="O63" i="5"/>
  <c r="P63" i="5"/>
  <c r="Q63" i="5"/>
  <c r="R63" i="5"/>
  <c r="S63" i="5"/>
  <c r="T63" i="5"/>
  <c r="U63" i="5"/>
  <c r="V63" i="5"/>
  <c r="W63" i="5"/>
  <c r="X63" i="5"/>
  <c r="Y63" i="5"/>
  <c r="Z63" i="5"/>
  <c r="AA63" i="5"/>
  <c r="AB63" i="5"/>
  <c r="AC63" i="5"/>
  <c r="AD63" i="5"/>
  <c r="AE63" i="5"/>
  <c r="AF63" i="5"/>
  <c r="AG63" i="5"/>
  <c r="AH63" i="5"/>
  <c r="AI63" i="5"/>
  <c r="AJ63" i="5"/>
  <c r="AK63" i="5"/>
  <c r="AL63" i="5"/>
  <c r="AM63" i="5"/>
  <c r="AN63" i="5"/>
  <c r="AO63" i="5"/>
  <c r="AP63" i="5"/>
  <c r="C64" i="5"/>
  <c r="D64" i="5"/>
  <c r="E64" i="5"/>
  <c r="F64" i="5"/>
  <c r="G64" i="5"/>
  <c r="H64" i="5"/>
  <c r="I64" i="5"/>
  <c r="J64" i="5"/>
  <c r="K64" i="5"/>
  <c r="L64" i="5"/>
  <c r="M64" i="5"/>
  <c r="N64" i="5"/>
  <c r="O64" i="5"/>
  <c r="P64" i="5"/>
  <c r="Q64" i="5"/>
  <c r="R64" i="5"/>
  <c r="S64" i="5"/>
  <c r="T64" i="5"/>
  <c r="U64" i="5"/>
  <c r="V64" i="5"/>
  <c r="W64" i="5"/>
  <c r="X64" i="5"/>
  <c r="Y64" i="5"/>
  <c r="Z64" i="5"/>
  <c r="AA64" i="5"/>
  <c r="AB64" i="5"/>
  <c r="AC64" i="5"/>
  <c r="AD64" i="5"/>
  <c r="AE64" i="5"/>
  <c r="AF64" i="5"/>
  <c r="AG64" i="5"/>
  <c r="AH64" i="5"/>
  <c r="AI64" i="5"/>
  <c r="AJ64" i="5"/>
  <c r="AK64" i="5"/>
  <c r="AL64" i="5"/>
  <c r="AM64" i="5"/>
  <c r="AN64" i="5"/>
  <c r="AO64" i="5"/>
  <c r="AP64" i="5"/>
  <c r="C65" i="5"/>
  <c r="D65" i="5"/>
  <c r="E65" i="5"/>
  <c r="F65" i="5"/>
  <c r="G65" i="5"/>
  <c r="H65" i="5"/>
  <c r="I65" i="5"/>
  <c r="J65" i="5"/>
  <c r="K65" i="5"/>
  <c r="L65" i="5"/>
  <c r="M65" i="5"/>
  <c r="N65" i="5"/>
  <c r="O65" i="5"/>
  <c r="P65" i="5"/>
  <c r="Q65" i="5"/>
  <c r="R65" i="5"/>
  <c r="S65" i="5"/>
  <c r="T65" i="5"/>
  <c r="U65" i="5"/>
  <c r="V65" i="5"/>
  <c r="W65" i="5"/>
  <c r="X65" i="5"/>
  <c r="Y65" i="5"/>
  <c r="Z65" i="5"/>
  <c r="AA65" i="5"/>
  <c r="AB65" i="5"/>
  <c r="AC65" i="5"/>
  <c r="AD65" i="5"/>
  <c r="AE65" i="5"/>
  <c r="AF65" i="5"/>
  <c r="AG65" i="5"/>
  <c r="AH65" i="5"/>
  <c r="AI65" i="5"/>
  <c r="AJ65" i="5"/>
  <c r="AK65" i="5"/>
  <c r="AL65" i="5"/>
  <c r="AM65" i="5"/>
  <c r="AN65" i="5"/>
  <c r="AO65" i="5"/>
  <c r="AP65" i="5"/>
  <c r="C66" i="5"/>
  <c r="D66" i="5"/>
  <c r="E66" i="5"/>
  <c r="F66" i="5"/>
  <c r="G66" i="5"/>
  <c r="H66" i="5"/>
  <c r="I66" i="5"/>
  <c r="J66" i="5"/>
  <c r="K66" i="5"/>
  <c r="L66" i="5"/>
  <c r="M66" i="5"/>
  <c r="N66" i="5"/>
  <c r="O66" i="5"/>
  <c r="P66" i="5"/>
  <c r="Q66" i="5"/>
  <c r="R66" i="5"/>
  <c r="S66" i="5"/>
  <c r="T66" i="5"/>
  <c r="U66" i="5"/>
  <c r="V66" i="5"/>
  <c r="W66" i="5"/>
  <c r="X66" i="5"/>
  <c r="Y66" i="5"/>
  <c r="Z66" i="5"/>
  <c r="AA66" i="5"/>
  <c r="AB66" i="5"/>
  <c r="AC66" i="5"/>
  <c r="AD66" i="5"/>
  <c r="AE66" i="5"/>
  <c r="AF66" i="5"/>
  <c r="AG66" i="5"/>
  <c r="AH66" i="5"/>
  <c r="AI66" i="5"/>
  <c r="AJ66" i="5"/>
  <c r="AK66" i="5"/>
  <c r="AL66" i="5"/>
  <c r="AM66" i="5"/>
  <c r="AN66" i="5"/>
  <c r="AO66" i="5"/>
  <c r="AP66" i="5"/>
  <c r="C67" i="5"/>
  <c r="D67" i="5"/>
  <c r="E67" i="5"/>
  <c r="F67" i="5"/>
  <c r="G67" i="5"/>
  <c r="H67" i="5"/>
  <c r="I67" i="5"/>
  <c r="J67" i="5"/>
  <c r="K67" i="5"/>
  <c r="L67" i="5"/>
  <c r="M67" i="5"/>
  <c r="N67" i="5"/>
  <c r="O67" i="5"/>
  <c r="P67" i="5"/>
  <c r="Q67" i="5"/>
  <c r="R67" i="5"/>
  <c r="S67" i="5"/>
  <c r="T67" i="5"/>
  <c r="U67" i="5"/>
  <c r="V67" i="5"/>
  <c r="W67" i="5"/>
  <c r="X67" i="5"/>
  <c r="Y67" i="5"/>
  <c r="Z67" i="5"/>
  <c r="AA67" i="5"/>
  <c r="AB67" i="5"/>
  <c r="AC67" i="5"/>
  <c r="AD67" i="5"/>
  <c r="AE67" i="5"/>
  <c r="AF67" i="5"/>
  <c r="AG67" i="5"/>
  <c r="AH67" i="5"/>
  <c r="AI67" i="5"/>
  <c r="AJ67" i="5"/>
  <c r="AK67" i="5"/>
  <c r="AL67" i="5"/>
  <c r="AM67" i="5"/>
  <c r="AN67" i="5"/>
  <c r="AO67" i="5"/>
  <c r="AP67" i="5"/>
  <c r="C68" i="5"/>
  <c r="D68" i="5"/>
  <c r="E68" i="5"/>
  <c r="F68" i="5"/>
  <c r="G68" i="5"/>
  <c r="H68" i="5"/>
  <c r="I68" i="5"/>
  <c r="J68" i="5"/>
  <c r="K68" i="5"/>
  <c r="L68" i="5"/>
  <c r="M68" i="5"/>
  <c r="N68" i="5"/>
  <c r="O68" i="5"/>
  <c r="P68" i="5"/>
  <c r="Q68" i="5"/>
  <c r="R68" i="5"/>
  <c r="S68" i="5"/>
  <c r="T68" i="5"/>
  <c r="U68" i="5"/>
  <c r="V68" i="5"/>
  <c r="W68" i="5"/>
  <c r="X68" i="5"/>
  <c r="Y68" i="5"/>
  <c r="Z68" i="5"/>
  <c r="AA68" i="5"/>
  <c r="AB68" i="5"/>
  <c r="AC68" i="5"/>
  <c r="AD68" i="5"/>
  <c r="AE68" i="5"/>
  <c r="AF68" i="5"/>
  <c r="AG68" i="5"/>
  <c r="AH68" i="5"/>
  <c r="AI68" i="5"/>
  <c r="AJ68" i="5"/>
  <c r="AK68" i="5"/>
  <c r="AL68" i="5"/>
  <c r="AM68" i="5"/>
  <c r="AN68" i="5"/>
  <c r="AO68" i="5"/>
  <c r="AP68" i="5"/>
  <c r="C69" i="5"/>
  <c r="D69" i="5"/>
  <c r="E69" i="5"/>
  <c r="F69" i="5"/>
  <c r="G69" i="5"/>
  <c r="H69" i="5"/>
  <c r="I69" i="5"/>
  <c r="J69" i="5"/>
  <c r="K69" i="5"/>
  <c r="L69" i="5"/>
  <c r="M69" i="5"/>
  <c r="N69" i="5"/>
  <c r="O69" i="5"/>
  <c r="P69" i="5"/>
  <c r="Q69" i="5"/>
  <c r="R69" i="5"/>
  <c r="S69" i="5"/>
  <c r="T69" i="5"/>
  <c r="U69" i="5"/>
  <c r="V69" i="5"/>
  <c r="W69" i="5"/>
  <c r="X69" i="5"/>
  <c r="Y69" i="5"/>
  <c r="Z69" i="5"/>
  <c r="AA69" i="5"/>
  <c r="AB69" i="5"/>
  <c r="AC69" i="5"/>
  <c r="AD69" i="5"/>
  <c r="AE69" i="5"/>
  <c r="AF69" i="5"/>
  <c r="AG69" i="5"/>
  <c r="AH69" i="5"/>
  <c r="AI69" i="5"/>
  <c r="AJ69" i="5"/>
  <c r="AK69" i="5"/>
  <c r="AL69" i="5"/>
  <c r="AM69" i="5"/>
  <c r="AN69" i="5"/>
  <c r="AO69" i="5"/>
  <c r="AP69" i="5"/>
  <c r="C70" i="5"/>
  <c r="D70" i="5"/>
  <c r="E70" i="5"/>
  <c r="F70" i="5"/>
  <c r="G70" i="5"/>
  <c r="H70" i="5"/>
  <c r="I70" i="5"/>
  <c r="J70" i="5"/>
  <c r="K70" i="5"/>
  <c r="L70" i="5"/>
  <c r="M70" i="5"/>
  <c r="N70" i="5"/>
  <c r="O70" i="5"/>
  <c r="P70" i="5"/>
  <c r="Q70" i="5"/>
  <c r="R70" i="5"/>
  <c r="S70" i="5"/>
  <c r="T70" i="5"/>
  <c r="U70" i="5"/>
  <c r="V70" i="5"/>
  <c r="W70" i="5"/>
  <c r="X70" i="5"/>
  <c r="Y70" i="5"/>
  <c r="Z70" i="5"/>
  <c r="AA70" i="5"/>
  <c r="AB70" i="5"/>
  <c r="AC70" i="5"/>
  <c r="AD70" i="5"/>
  <c r="AE70" i="5"/>
  <c r="AF70" i="5"/>
  <c r="AG70" i="5"/>
  <c r="AH70" i="5"/>
  <c r="AI70" i="5"/>
  <c r="AJ70" i="5"/>
  <c r="AK70" i="5"/>
  <c r="AL70" i="5"/>
  <c r="AM70" i="5"/>
  <c r="AN70" i="5"/>
  <c r="AO70" i="5"/>
  <c r="AP70" i="5"/>
  <c r="C71" i="5"/>
  <c r="D71" i="5"/>
  <c r="E71" i="5"/>
  <c r="F71" i="5"/>
  <c r="G71" i="5"/>
  <c r="H71" i="5"/>
  <c r="I71" i="5"/>
  <c r="J71" i="5"/>
  <c r="K71" i="5"/>
  <c r="L71" i="5"/>
  <c r="M71" i="5"/>
  <c r="N71" i="5"/>
  <c r="O71" i="5"/>
  <c r="P71" i="5"/>
  <c r="Q71" i="5"/>
  <c r="R71" i="5"/>
  <c r="S71" i="5"/>
  <c r="T71" i="5"/>
  <c r="U71" i="5"/>
  <c r="V71" i="5"/>
  <c r="W71" i="5"/>
  <c r="X71" i="5"/>
  <c r="Y71" i="5"/>
  <c r="Z71" i="5"/>
  <c r="AA71" i="5"/>
  <c r="AB71" i="5"/>
  <c r="AC71" i="5"/>
  <c r="AD71" i="5"/>
  <c r="AE71" i="5"/>
  <c r="AF71" i="5"/>
  <c r="AG71" i="5"/>
  <c r="AH71" i="5"/>
  <c r="AI71" i="5"/>
  <c r="AJ71" i="5"/>
  <c r="AK71" i="5"/>
  <c r="AL71" i="5"/>
  <c r="AM71" i="5"/>
  <c r="AN71" i="5"/>
  <c r="AO71" i="5"/>
  <c r="AP71"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39" i="5"/>
  <c r="C2" i="5"/>
  <c r="D2" i="5"/>
  <c r="E2" i="5"/>
  <c r="F2" i="5"/>
  <c r="G2" i="5"/>
  <c r="H2" i="5"/>
  <c r="I2" i="5"/>
  <c r="J2" i="5"/>
  <c r="K2" i="5"/>
  <c r="L2" i="5"/>
  <c r="M2" i="5"/>
  <c r="N2" i="5"/>
  <c r="O2" i="5"/>
  <c r="P2" i="5"/>
  <c r="Q2" i="5"/>
  <c r="R2" i="5"/>
  <c r="S2" i="5"/>
  <c r="T2" i="5"/>
  <c r="U2" i="5"/>
  <c r="V2" i="5"/>
  <c r="W2" i="5"/>
  <c r="X2" i="5"/>
  <c r="Y2" i="5"/>
  <c r="Z2" i="5"/>
  <c r="AA2" i="5"/>
  <c r="AB2" i="5"/>
  <c r="AC2" i="5"/>
  <c r="AD2" i="5"/>
  <c r="AE2" i="5"/>
  <c r="AF2" i="5"/>
  <c r="AG2" i="5"/>
  <c r="AH2" i="5"/>
  <c r="AI2" i="5"/>
  <c r="AJ2" i="5"/>
  <c r="AK2" i="5"/>
  <c r="AL2" i="5"/>
  <c r="AM2" i="5"/>
  <c r="AN2" i="5"/>
  <c r="AO2" i="5"/>
  <c r="AP2" i="5"/>
  <c r="B2" i="5"/>
  <c r="H15" i="3" l="1"/>
  <c r="H16" i="3"/>
  <c r="H17" i="3"/>
  <c r="H18" i="3"/>
  <c r="H19" i="3"/>
  <c r="H20" i="3"/>
  <c r="H21" i="3"/>
  <c r="H22" i="3"/>
  <c r="H23" i="3"/>
  <c r="H24" i="3"/>
  <c r="H25" i="3"/>
  <c r="H26" i="3"/>
  <c r="H27" i="3"/>
  <c r="H28" i="3"/>
  <c r="H14" i="3"/>
  <c r="F3" i="3" l="1"/>
  <c r="F6" i="3"/>
  <c r="F7" i="3"/>
  <c r="F8" i="3"/>
  <c r="F9" i="3"/>
  <c r="F10" i="3"/>
  <c r="F11" i="3"/>
  <c r="F12" i="3"/>
  <c r="F13" i="3"/>
  <c r="F14" i="3"/>
  <c r="F15" i="3"/>
  <c r="F16" i="3"/>
  <c r="F17" i="3"/>
  <c r="F18" i="3"/>
  <c r="F19" i="3"/>
  <c r="F20" i="3"/>
  <c r="F21" i="3"/>
  <c r="F22" i="3"/>
  <c r="F23" i="3"/>
  <c r="F24" i="3"/>
  <c r="F25" i="3"/>
  <c r="F26" i="3"/>
  <c r="D7" i="3"/>
  <c r="D8" i="3"/>
  <c r="D9" i="3"/>
  <c r="D10" i="3"/>
  <c r="D11" i="3"/>
  <c r="D12" i="3"/>
  <c r="D13" i="3"/>
  <c r="D14" i="3"/>
  <c r="D15" i="3"/>
  <c r="D16" i="3"/>
  <c r="D17" i="3"/>
  <c r="D18" i="3"/>
  <c r="D19" i="3"/>
  <c r="D20" i="3"/>
  <c r="D21" i="3"/>
  <c r="D22" i="3"/>
  <c r="D23" i="3"/>
  <c r="D24" i="3"/>
  <c r="D25" i="3"/>
  <c r="D26" i="3"/>
  <c r="D27" i="3"/>
  <c r="D28" i="3"/>
  <c r="D29" i="3"/>
  <c r="D5" i="3"/>
  <c r="F5" i="3" s="1"/>
</calcChain>
</file>

<file path=xl/sharedStrings.xml><?xml version="1.0" encoding="utf-8"?>
<sst xmlns="http://schemas.openxmlformats.org/spreadsheetml/2006/main" count="2180" uniqueCount="676">
  <si>
    <t>Totals:</t>
  </si>
  <si>
    <t>"Skills Inventory: Number of times this skill is addressed in different modules: --------&gt;"</t>
  </si>
  <si>
    <t>Tasks left to do:</t>
  </si>
  <si>
    <t>Module #</t>
  </si>
  <si>
    <t>Module Title</t>
  </si>
  <si>
    <t>"Skills Inventory --------&gt;"</t>
  </si>
  <si>
    <t>Fixed vs. Relative References</t>
  </si>
  <si>
    <t>Multiple Linked Worksheets</t>
  </si>
  <si>
    <t>Graphing XY scatter</t>
  </si>
  <si>
    <t>Multiple Series Graphing</t>
  </si>
  <si>
    <t>Formula Writing: Basic Calculations</t>
  </si>
  <si>
    <t>Square Root and Raising to Power</t>
  </si>
  <si>
    <t>Formula Fill Handle Replication</t>
  </si>
  <si>
    <t>Sum Functions</t>
  </si>
  <si>
    <t>Max and Min Functions</t>
  </si>
  <si>
    <t>Trig Functions</t>
  </si>
  <si>
    <t>Inverse Trig Functions</t>
  </si>
  <si>
    <t>Degrees to Radians</t>
  </si>
  <si>
    <t>PI Function</t>
  </si>
  <si>
    <t>Log Functions</t>
  </si>
  <si>
    <t>Exponential Scale</t>
  </si>
  <si>
    <t>Average Functions</t>
  </si>
  <si>
    <t>Goal Seek</t>
  </si>
  <si>
    <t>Micro Tolerance Goal Seek</t>
  </si>
  <si>
    <t>Scientific Notation Shorthand</t>
  </si>
  <si>
    <t>IF Functions</t>
  </si>
  <si>
    <t>Nested IF Functions</t>
  </si>
  <si>
    <t>Polar Coordinates</t>
  </si>
  <si>
    <t>Copy and Pasting Worksheets</t>
  </si>
  <si>
    <t>Cell Formatting</t>
  </si>
  <si>
    <t>Counting by Uniform or Varying Units</t>
  </si>
  <si>
    <t>Rescaling Axes</t>
  </si>
  <si>
    <t>Model Motion with line or Bar Graphs</t>
  </si>
  <si>
    <t>Random number generation</t>
  </si>
  <si>
    <t>Logical Functions</t>
  </si>
  <si>
    <t>Curve Fitting</t>
  </si>
  <si>
    <t>Integer Functions Rounding to Whole Numbers</t>
  </si>
  <si>
    <t>Counting Time at Varying Increments</t>
  </si>
  <si>
    <t>Financial Calculations</t>
  </si>
  <si>
    <t>Expressing Aspect Ratios Graphically</t>
  </si>
  <si>
    <t>Vlookup Functions</t>
  </si>
  <si>
    <t>Linear Regressions</t>
  </si>
  <si>
    <t>Probability Simulations</t>
  </si>
  <si>
    <t>Optimization</t>
  </si>
  <si>
    <t>Rounding</t>
  </si>
  <si>
    <t>Slope Expressing Rate of Change</t>
  </si>
  <si>
    <t>Using Math to Illustrate Fundamental Laws</t>
  </si>
  <si>
    <t>Inventory of academic skills &amp; topics encountered by students:</t>
  </si>
  <si>
    <t>Vector Solver</t>
  </si>
  <si>
    <t>Newton's 1st</t>
  </si>
  <si>
    <t>Vector Addition</t>
  </si>
  <si>
    <t>Equilibrant</t>
  </si>
  <si>
    <t>Pythagorean Theorem</t>
  </si>
  <si>
    <t>Trig and Inverse Trig Functions</t>
  </si>
  <si>
    <t>SI Units</t>
  </si>
  <si>
    <t>Unit Conversion</t>
  </si>
  <si>
    <t>Writing Fluency</t>
  </si>
  <si>
    <t>Terminal Velocity</t>
  </si>
  <si>
    <t>Newton's 2nd</t>
  </si>
  <si>
    <t>Drag Force Model</t>
  </si>
  <si>
    <t>Area Equation</t>
  </si>
  <si>
    <t>Velocity vs. Time Graphing</t>
  </si>
  <si>
    <t>Weight</t>
  </si>
  <si>
    <t>Acceleration</t>
  </si>
  <si>
    <t>Drag Coefficients</t>
  </si>
  <si>
    <t>Comparing Trajectories</t>
  </si>
  <si>
    <t>Trajectory</t>
  </si>
  <si>
    <t>Helium Balloons</t>
  </si>
  <si>
    <t>Archimedes' Principle</t>
  </si>
  <si>
    <t>Volume Equation</t>
  </si>
  <si>
    <t>Density of Gases</t>
  </si>
  <si>
    <t>Net Force</t>
  </si>
  <si>
    <t>Newton's First Law</t>
  </si>
  <si>
    <t>Position vs. Time Graphing</t>
  </si>
  <si>
    <t>Sensitivity Analysis</t>
  </si>
  <si>
    <t>Newton's Third Law</t>
  </si>
  <si>
    <t>Specific Impulse in Fuels Relating Thrust to Expenditure</t>
  </si>
  <si>
    <t>205 B</t>
  </si>
  <si>
    <t>Controlled Experiments</t>
  </si>
  <si>
    <t>Universal Gravitation</t>
  </si>
  <si>
    <t>General Gravitational PE</t>
  </si>
  <si>
    <t>Gravitational Field and Acceleration</t>
  </si>
  <si>
    <t>Escape Velocity</t>
  </si>
  <si>
    <t>Rocket Fuel Efficiency</t>
  </si>
  <si>
    <t>Schwarzschild Radius</t>
  </si>
  <si>
    <t>Event Horizon</t>
  </si>
  <si>
    <t>Simulating Planets, Stars and Black Holes</t>
  </si>
  <si>
    <t>Tidal Forces</t>
  </si>
  <si>
    <t>Space Mining</t>
  </si>
  <si>
    <t>Simulating Lunar Landing</t>
  </si>
  <si>
    <t>Angular Motion in Cars</t>
  </si>
  <si>
    <t>Angular to Linear</t>
  </si>
  <si>
    <t>Rad/sec to RPMs conversions</t>
  </si>
  <si>
    <t>Kinematics</t>
  </si>
  <si>
    <t>Timing Accelerations</t>
  </si>
  <si>
    <t>Redline Engine Speed</t>
  </si>
  <si>
    <t>Engine Braking</t>
  </si>
  <si>
    <t>Torque</t>
  </si>
  <si>
    <t>Gear Ratios</t>
  </si>
  <si>
    <t>Drive Ratios</t>
  </si>
  <si>
    <t>Drive Train Simulation</t>
  </si>
  <si>
    <t>Net Energy and Power Output</t>
  </si>
  <si>
    <t>Simulate Car with varying Mass, Tire Size, Torque Output and Gear Ratio Profile</t>
  </si>
  <si>
    <t>Superposition Principle</t>
  </si>
  <si>
    <t>Constructive Interference</t>
  </si>
  <si>
    <t>Destructive Interference</t>
  </si>
  <si>
    <t>Sound Waves</t>
  </si>
  <si>
    <t>Mechanical Waves</t>
  </si>
  <si>
    <t>Beats</t>
  </si>
  <si>
    <t>Coulomb's Law: 2D</t>
  </si>
  <si>
    <t>Coulomb's Law</t>
  </si>
  <si>
    <t>Electric Field</t>
  </si>
  <si>
    <t>Electric Force</t>
  </si>
  <si>
    <t>Electric Potential</t>
  </si>
  <si>
    <t>Electric Potential Energy</t>
  </si>
  <si>
    <t>Equilibrium</t>
  </si>
  <si>
    <t>Continuous Lines of Charge</t>
  </si>
  <si>
    <t>Electric Dipoles</t>
  </si>
  <si>
    <t>Equipotential</t>
  </si>
  <si>
    <t>Nuclear Fusion</t>
  </si>
  <si>
    <t>Hand on Demos</t>
  </si>
  <si>
    <t>Uranium Fusion with Alpha Particle</t>
  </si>
  <si>
    <t>D-T fusion vs. D-D</t>
  </si>
  <si>
    <t>3D Coulomb's Law</t>
  </si>
  <si>
    <t>Circular Ring of Charge</t>
  </si>
  <si>
    <t>Graphing an Ellipse of Charge</t>
  </si>
  <si>
    <t>Investigating Electric Fields Quantitatively</t>
  </si>
  <si>
    <t>Current Electricity</t>
  </si>
  <si>
    <t>Ohm's Law</t>
  </si>
  <si>
    <t>Power Equation</t>
  </si>
  <si>
    <t>Resistance</t>
  </si>
  <si>
    <t>Current</t>
  </si>
  <si>
    <t>Potential</t>
  </si>
  <si>
    <t>Direct Relationship</t>
  </si>
  <si>
    <t>Inverse Relationship</t>
  </si>
  <si>
    <t>Interpreting Graphs</t>
  </si>
  <si>
    <t>Determining the Limiting Reagent</t>
  </si>
  <si>
    <t>Stoichiometry</t>
  </si>
  <si>
    <t>Percent Excess</t>
  </si>
  <si>
    <t>Limiting Reactants</t>
  </si>
  <si>
    <t>Mass-Mass Calculations</t>
  </si>
  <si>
    <t>Mass-Moles Calculations</t>
  </si>
  <si>
    <t>Molar Mass</t>
  </si>
  <si>
    <t>Binary Reactions</t>
  </si>
  <si>
    <t>Combustion Reactions</t>
  </si>
  <si>
    <t>Titration Simulation</t>
  </si>
  <si>
    <t>Neutralization</t>
  </si>
  <si>
    <t>Titration</t>
  </si>
  <si>
    <t>Kw Calculations</t>
  </si>
  <si>
    <t>Strong Acids</t>
  </si>
  <si>
    <t>Strong Bases</t>
  </si>
  <si>
    <t>4 Gas Laws</t>
  </si>
  <si>
    <t>Boyle's Law</t>
  </si>
  <si>
    <t>Charles' Law</t>
  </si>
  <si>
    <t>Gay Lussac's Law</t>
  </si>
  <si>
    <t>Avagodro's Law</t>
  </si>
  <si>
    <t>Direct vs. Inverse</t>
  </si>
  <si>
    <t>Ideal Gas Law</t>
  </si>
  <si>
    <t>Isotherms</t>
  </si>
  <si>
    <t>Isobaric Expansion</t>
  </si>
  <si>
    <t>Isochoric Expansion</t>
  </si>
  <si>
    <t>Molar Flowrate</t>
  </si>
  <si>
    <t>Pressure</t>
  </si>
  <si>
    <t>Temperature</t>
  </si>
  <si>
    <t>Moles</t>
  </si>
  <si>
    <t>Volume</t>
  </si>
  <si>
    <t>Graham's Law</t>
  </si>
  <si>
    <t>Ammonia and Chlorine Experiment</t>
  </si>
  <si>
    <t>Effusion</t>
  </si>
  <si>
    <t>Diffusion</t>
  </si>
  <si>
    <t>Relative Time and Distance</t>
  </si>
  <si>
    <t>Relative Velocity</t>
  </si>
  <si>
    <t>Newton's Law of Cooling</t>
  </si>
  <si>
    <t>Specific Heat</t>
  </si>
  <si>
    <t>Dynamic Heat Transfer</t>
  </si>
  <si>
    <t>Mass Dependence</t>
  </si>
  <si>
    <t>Experimental Modeling</t>
  </si>
  <si>
    <t>Create a Predictive Model of Real Experimental Data</t>
  </si>
  <si>
    <t>Annealing</t>
  </si>
  <si>
    <t>Conservation of Energy</t>
  </si>
  <si>
    <t>Rate of Heat Exchange</t>
  </si>
  <si>
    <t>Heat Transfer</t>
  </si>
  <si>
    <t>Thermal Equilibrium</t>
  </si>
  <si>
    <t>Genetics Simulation</t>
  </si>
  <si>
    <t>Hardy Weinberg Principle</t>
  </si>
  <si>
    <t>Punnett Square Analysis</t>
  </si>
  <si>
    <t>Dominant</t>
  </si>
  <si>
    <t>Recessive</t>
  </si>
  <si>
    <t>Allele</t>
  </si>
  <si>
    <t>Rare Genetic Conditions</t>
  </si>
  <si>
    <t>Simulating Sickle Cell Trait vs. Disease</t>
  </si>
  <si>
    <t>Genotype vs. Phenotype</t>
  </si>
  <si>
    <t>Allele Frequency</t>
  </si>
  <si>
    <t>Populations</t>
  </si>
  <si>
    <t>Statistical Variance</t>
  </si>
  <si>
    <t>Modeling Population Growth 1</t>
  </si>
  <si>
    <t>Ideal Populations</t>
  </si>
  <si>
    <t>Exponential Growth</t>
  </si>
  <si>
    <t>Carrying Capacity</t>
  </si>
  <si>
    <t>Moore's Law</t>
  </si>
  <si>
    <t>Human Populations</t>
  </si>
  <si>
    <t>Bacteria Colony Populations</t>
  </si>
  <si>
    <t>Yeast Colonies</t>
  </si>
  <si>
    <t>Polar Bear Populations</t>
  </si>
  <si>
    <t>Modeling Population Growth 2</t>
  </si>
  <si>
    <t>Rabbits and Dingoes</t>
  </si>
  <si>
    <t>Ecology</t>
  </si>
  <si>
    <t>Predator-Prey</t>
  </si>
  <si>
    <t>Extinction</t>
  </si>
  <si>
    <t>Population Crash</t>
  </si>
  <si>
    <t>Logistic Model</t>
  </si>
  <si>
    <t>Ideal Exponential Growth</t>
  </si>
  <si>
    <t>Equilibrium Populations</t>
  </si>
  <si>
    <t>Quadratic Formula</t>
  </si>
  <si>
    <t>Solving Roots with Goal Seek</t>
  </si>
  <si>
    <t>Graphing Quadratics</t>
  </si>
  <si>
    <t>Using Quadratic Formula</t>
  </si>
  <si>
    <t>Programming Quadratic Formula</t>
  </si>
  <si>
    <t>Modeling Investments and Amortizations</t>
  </si>
  <si>
    <t>Simple Interest Calculations</t>
  </si>
  <si>
    <t>Compounding Interest Calculations</t>
  </si>
  <si>
    <t>Loans and Mortgages</t>
  </si>
  <si>
    <t>Investments and Returns</t>
  </si>
  <si>
    <t>Dollar Cost Averaging</t>
  </si>
  <si>
    <t>Paying School Loans</t>
  </si>
  <si>
    <t>Investment Strategy</t>
  </si>
  <si>
    <t>Casino Simulation</t>
  </si>
  <si>
    <t>Probability Simulation</t>
  </si>
  <si>
    <t>Random Number Generation</t>
  </si>
  <si>
    <t>Addition and Subtraction</t>
  </si>
  <si>
    <t>Coding</t>
  </si>
  <si>
    <t>Quadratics</t>
  </si>
  <si>
    <t>Quadratic Equations</t>
  </si>
  <si>
    <t>Vertical Shift</t>
  </si>
  <si>
    <t>Horizontal Shift</t>
  </si>
  <si>
    <t>Inversion of Graphs</t>
  </si>
  <si>
    <t>Freefall Motion</t>
  </si>
  <si>
    <t>Plotting Curves over Varying Intervals</t>
  </si>
  <si>
    <t>Vertex Locations</t>
  </si>
  <si>
    <t>Solving Equations</t>
  </si>
  <si>
    <t>Cubics</t>
  </si>
  <si>
    <t>Cubic Equations</t>
  </si>
  <si>
    <t>Buoyancy in Balloons</t>
  </si>
  <si>
    <t>Inflection Points</t>
  </si>
  <si>
    <t>Exponentials</t>
  </si>
  <si>
    <t>Exponential Functions</t>
  </si>
  <si>
    <t>Negative Growth</t>
  </si>
  <si>
    <t>Mathematical Modeling</t>
  </si>
  <si>
    <t>Hyperbolas</t>
  </si>
  <si>
    <t>Hyperbolic Functions</t>
  </si>
  <si>
    <t>Asymptotes</t>
  </si>
  <si>
    <t>Designing the Optimum Can</t>
  </si>
  <si>
    <t>Aspect Ratios of Cylinders</t>
  </si>
  <si>
    <t>Volume of Cylinders</t>
  </si>
  <si>
    <t>Cost per Unit Area</t>
  </si>
  <si>
    <t>Cost Analysis</t>
  </si>
  <si>
    <t>Efficiency</t>
  </si>
  <si>
    <t>Packaging Geometry</t>
  </si>
  <si>
    <t>The Monty Hall Problem</t>
  </si>
  <si>
    <t>Probability</t>
  </si>
  <si>
    <t>Simulation</t>
  </si>
  <si>
    <t>Theoretical Probability</t>
  </si>
  <si>
    <t>Spreadsheet Modeling: A Comprehensive How-To</t>
  </si>
  <si>
    <t>Formatting</t>
  </si>
  <si>
    <t>Functions of all types</t>
  </si>
  <si>
    <t>Model Building</t>
  </si>
  <si>
    <t>Cell Referencing</t>
  </si>
  <si>
    <t>Fill Handles</t>
  </si>
  <si>
    <t>Adjusting Column Width and Row Height</t>
  </si>
  <si>
    <t>Navigating Large Models</t>
  </si>
  <si>
    <t>Find and Replace</t>
  </si>
  <si>
    <t>Go to Cell</t>
  </si>
  <si>
    <t>Moving Groups of Cells</t>
  </si>
  <si>
    <t>Font Size Adjustment</t>
  </si>
  <si>
    <t>Text Features</t>
  </si>
  <si>
    <t>Number Formats and Significant Figures</t>
  </si>
  <si>
    <t>Creating Graphs</t>
  </si>
  <si>
    <t>Print Page Layout</t>
  </si>
  <si>
    <t>Fuel Economy</t>
  </si>
  <si>
    <t>Passenger Car Fuel Economy Simulation</t>
  </si>
  <si>
    <t>Drag Force</t>
  </si>
  <si>
    <t>Fuel Economy in Cars</t>
  </si>
  <si>
    <t>Design of Experiments</t>
  </si>
  <si>
    <t>Motion Variables</t>
  </si>
  <si>
    <t>Torque, Power, Gear Ratios</t>
  </si>
  <si>
    <t>Angular to Linear, Parasitic Losses, Simulation</t>
  </si>
  <si>
    <t>City vs. Highway Fuel Economy Simulation</t>
  </si>
  <si>
    <t>Comparing Routes for Fuel Efficiency and Cost</t>
  </si>
  <si>
    <t>SLM Pedagogy and Guided Tour Video</t>
  </si>
  <si>
    <t>Excel vs. Sheets: Capability, Cost and Convenience</t>
  </si>
  <si>
    <t>DCIs</t>
  </si>
  <si>
    <t>SEPs</t>
  </si>
  <si>
    <t>CCCs</t>
  </si>
  <si>
    <t>Skills Inventory</t>
  </si>
  <si>
    <t>Number</t>
  </si>
  <si>
    <t>Item:</t>
  </si>
  <si>
    <t>HS-LS3-2</t>
  </si>
  <si>
    <t>HS-LS3-3</t>
  </si>
  <si>
    <t>HS-LS4-3</t>
  </si>
  <si>
    <t>HS-ESS3-3</t>
  </si>
  <si>
    <t>HS-LS2-1</t>
  </si>
  <si>
    <t>HS-LS2-2</t>
  </si>
  <si>
    <t>HS-LS2-6</t>
  </si>
  <si>
    <t>HS-LS4-5</t>
  </si>
  <si>
    <t>HS-LS4-6</t>
  </si>
  <si>
    <t>HS-ETS1-4</t>
  </si>
  <si>
    <t>HS-LS4-4</t>
  </si>
  <si>
    <t>HS-PS1-7</t>
  </si>
  <si>
    <t>HS-PS1-6</t>
  </si>
  <si>
    <t>HS-PS1-3</t>
  </si>
  <si>
    <t>HS-PS2-6</t>
  </si>
  <si>
    <t>HS-PS1-2</t>
  </si>
  <si>
    <t>HS-PS3-1</t>
  </si>
  <si>
    <t>HS-PS3-4</t>
  </si>
  <si>
    <t>HS-PS2-1</t>
  </si>
  <si>
    <t>HS-PS4-2</t>
  </si>
  <si>
    <t>HS-PS2-2</t>
  </si>
  <si>
    <t>HS-PS2-4</t>
  </si>
  <si>
    <t>HS-PS3-2</t>
  </si>
  <si>
    <t>HS-ESS1-4</t>
  </si>
  <si>
    <t>HS-ESS3-2</t>
  </si>
  <si>
    <t>HS-ETS1-1</t>
  </si>
  <si>
    <t>HS-PS4-1</t>
  </si>
  <si>
    <t>HS-PS4-5</t>
  </si>
  <si>
    <t>HS-PS1-4</t>
  </si>
  <si>
    <t>HS-PS1-8</t>
  </si>
  <si>
    <t>HS-PS3-5</t>
  </si>
  <si>
    <t>HS-ESS2-6</t>
  </si>
  <si>
    <t>HS-ESS3-1</t>
  </si>
  <si>
    <t>HS-ESS3-4</t>
  </si>
  <si>
    <t>HS-ESS3-6</t>
  </si>
  <si>
    <t>HS-ETS1-2</t>
  </si>
  <si>
    <t>HS-ETS1-3</t>
  </si>
  <si>
    <t>Vectors</t>
  </si>
  <si>
    <t>Kinematics, Newton's Laws</t>
  </si>
  <si>
    <t>Buoyancy, Density, Kinematics and Newton's Laws</t>
  </si>
  <si>
    <t>Rocket Science</t>
  </si>
  <si>
    <t>Impulse Momentum, Newton's Laws, Kinematics</t>
  </si>
  <si>
    <t>Universal Gravitation, General Gravitational PE</t>
  </si>
  <si>
    <t>Angular Motion, Newton's Laws, Energy, Power</t>
  </si>
  <si>
    <t>Wave Mechanics</t>
  </si>
  <si>
    <t>Electrostatics</t>
  </si>
  <si>
    <t>Circuits</t>
  </si>
  <si>
    <t>Acid/Base</t>
  </si>
  <si>
    <t>Gas Laws</t>
  </si>
  <si>
    <t>Graham's Law/
Molar Mass</t>
  </si>
  <si>
    <t>Genetics</t>
  </si>
  <si>
    <t>Algebra 1</t>
  </si>
  <si>
    <t>Applied Math</t>
  </si>
  <si>
    <t>Prob/Stat</t>
  </si>
  <si>
    <t xml:space="preserve">Algebra 1 &amp; 2 </t>
  </si>
  <si>
    <t>Algebra 2/
Precalculus</t>
  </si>
  <si>
    <t>Geometry</t>
  </si>
  <si>
    <t>Next Generation Science Standards</t>
  </si>
  <si>
    <t>Newton's Law of Cooling (Object &amp; Ambient)</t>
  </si>
  <si>
    <t>Newton's Law of Cooling (Object Only)</t>
  </si>
  <si>
    <t>Heat Transfer / Energy Conservation</t>
  </si>
  <si>
    <t>Heat Mechanics / Transfer</t>
  </si>
  <si>
    <t>Spreadsheet Modeling: A Complete How-To</t>
  </si>
  <si>
    <t>Angular Motion, Newton's Laws, Energy, Power, 
Experiment Design</t>
  </si>
  <si>
    <t>Module Number:</t>
  </si>
  <si>
    <t>Rocket Science Workshop Automation</t>
  </si>
  <si>
    <t>Gravitational Fields</t>
  </si>
  <si>
    <t>IJK Vector Notation</t>
  </si>
  <si>
    <t>Objective</t>
  </si>
  <si>
    <t>Description</t>
  </si>
  <si>
    <t xml:space="preserve">To create a spreadsheet that can be used to solve for the resultant of any number of vectors.  </t>
  </si>
  <si>
    <t>Can be used to calculate resultants and solve for unknown quantities in 2 dimensional vector problems.  This is a good introductory lab that requires little spreadsheet experience.</t>
  </si>
  <si>
    <t>To calculate terminal velocity for various objects given cross sectional area, mass, and drag coefficient.</t>
  </si>
  <si>
    <t>Predicts the terminal velocity of various objects given mass, cross sectional area, drag coefficient and a time increment.  A good bridge from kinematics to forces and Newton's Laws.</t>
  </si>
  <si>
    <t>Plots the trajectory of a projectile experiencing air resistance and compares it to an ideal parabolic trajectory.  This is a good review of projectiles and drag force and follows up Terminal V.</t>
  </si>
  <si>
    <t>To evaluate the forces acting on a balloon that is gradually inflated with helium and to determine the point at which the balloon will begin to float.</t>
  </si>
  <si>
    <t>Plots buoyant force vs. diameter and weight vs. diameter for balloon being filled with various gases applying floatation principles. Includes supplemental motion and drag force activity.</t>
  </si>
  <si>
    <t xml:space="preserve">To predict the maximum height and velocity a rocket can reach given its, mass, percentage of fuel, thrust, drag data and specific impulse.  </t>
  </si>
  <si>
    <t>Models and graphs non-ideal rocket motion.  Considers drag force and variable mass.  Reviews kinematics equations and graphing, Newton 2nd and 3rd Laws and drag force.</t>
  </si>
  <si>
    <t>To determine the force of gravity on an object, acceleration due to gravity and the gravitational potential energy on the surface of a planet.  To calculate escape velocity for various central objects.</t>
  </si>
  <si>
    <t>Allows students to look at gravity vs. position and escape velocity for central objects including the Earth, the moon, Mars, the sun, giant stars, stellar and super massive black holes.</t>
  </si>
  <si>
    <t>To calculate the speed of a car given the gear ratios and RPM’s and to determine the time necessary to get the car up to speed in various situations.</t>
  </si>
  <si>
    <t xml:space="preserve">Includes angular to linear motion conversions as well as torque to force and RPM to m/sec calculations.  Discusses applications of physics within a car engine and with the motion of a car.  </t>
  </si>
  <si>
    <t>Demonstrates the mathematical nature of waves by modeling two separate waves as sine curves, graphing and superimposing them to observe interference and beats on the resulting wave.</t>
  </si>
  <si>
    <t>To calculate electrostatic force, electric field vector, electric potential energy and electric potential for a given point charge distribution on a field point that may or may not contain a charge.</t>
  </si>
  <si>
    <t>Eliminates the tedious vector calculations of superimposing 2D point charge and continuous charge distributions in order to calculate electrostatic force, field, potential and PE.</t>
  </si>
  <si>
    <t>Use the superposition principle to assemble 3 dimensional charge distributions and measure the force, field, potential energy and potential at any field point in 3 dimensional space.</t>
  </si>
  <si>
    <t>Gives a visual representation of how the superposition principle can be used to model continuous charge distributions and eliminate tedious calculations for fields.  Uses ijk vectors.</t>
  </si>
  <si>
    <t xml:space="preserve">To predict and graph the current for a simple circuit given voltage and resistance using Microsoft Excel.  </t>
  </si>
  <si>
    <t>Gives basic skills in Excel while introducing the power equation and Ohm's Law for circuits.  Allows students to create and use graphs to make predictions of current, voltage and resistance.</t>
  </si>
  <si>
    <t>Curriculum Enhancement</t>
  </si>
  <si>
    <t># of calculating cells</t>
  </si>
  <si>
    <t>Makes vector addition problems with large numbers of vectors substantially faster than hand calculations.</t>
  </si>
  <si>
    <t>X</t>
  </si>
  <si>
    <t>Models nonuniformly accelerated motion using uniform acceleration equations with numerical methods.  Predicts terminal velocity without calculus.    Controlled experiments on variables can be investigated instantly.</t>
  </si>
  <si>
    <t>150+</t>
  </si>
  <si>
    <t>One of a kind experience, highly visual, accurate predictions, large numbers of calculations.  Extremely large number of highly realistic extensions and modeling applications.  Controlled experiments on variables can be investigated instantly.</t>
  </si>
  <si>
    <t>16000+</t>
  </si>
  <si>
    <t>Performs a large number of calculations, generates data from which trends are extracted.
Supplement models nonuniformly accelerated motion using uniform acceleration equations with numerical methods.    Controlled experiments on variables can be investigated instantly.</t>
  </si>
  <si>
    <t>1500
*(1650+)</t>
  </si>
  <si>
    <t>Simulates a rocket flying using uniform acceleration equations without calculus.  Produces a realistic model that is predictive for model rockets that can be built with easily accessible materials.    Controlled experiments on variables can be investigated instantly.</t>
  </si>
  <si>
    <t>24000+</t>
  </si>
  <si>
    <t>Performs a large number of calculations, generates data from which trends are extracted, simulates Schwarzschild radius for a variety of objects, investigates the logistics of overcoming gravitation with rockets for lunar landing and space mining.    Controlled experiments can be simulated instantly.</t>
  </si>
  <si>
    <t>6000+</t>
  </si>
  <si>
    <t>Enables students to shift gears in a car and observe every possible speed as a function of RPM's, relate torque to force in the practical scenario of a car accelerating up to speed.  Controlled experiments on variables can be investigated instantly.</t>
  </si>
  <si>
    <t>3542+</t>
  </si>
  <si>
    <t>Investigating and extracting a rule from simulated data.  Experimenting on variables, can observe a change to a frequency and observe the output of over 6000 calculations instantly.</t>
  </si>
  <si>
    <t>Makes vector addition problems with large numbers of point charges calculate the electrostatic force and field vectors, potential and PE substantially faster than hand calculations.  Continuous charge distributions can also be made using the superposition principle without calculus, more intuitively than when using calculus derivations, reinforcing the calculus models, without symmetry limitations.</t>
  </si>
  <si>
    <t>800+</t>
  </si>
  <si>
    <t>Same as above (209) but instead using I, J, K vector notation and a investigating a wide range of different continuous charge distributions.</t>
  </si>
  <si>
    <t>5,670+</t>
  </si>
  <si>
    <t>Investigates simple direct vs. inverse relationships in circuits with "living graphs".  Allows students to observe replicating worksheets and graphs and compare standard household voltage to the standard voltage of various batteries with wide ranges of resistors.</t>
  </si>
  <si>
    <t>6,900+</t>
  </si>
  <si>
    <t xml:space="preserve">To experiment on the different input values by altering one parameter at a time in order to simulate a controlled experiment that predicts the maximum height and velocity a rocket can reach given its, mass, percentage of fuel, thrust, drag data and specific impulse.  </t>
  </si>
  <si>
    <t>Models and graphs non-ideal rocket motion.  Considers drag force and variable mass.  Automated data entry and replacement for each run (flight).   Reviews kinematics equations and graphing, Newton 2nd and 3rd Laws and drag force.</t>
  </si>
  <si>
    <t>Simulates a rocket flying using uniform acceleration equations without calculus.  Produces a realistic model that is predictive for real rockets and a competition that can be run efficiently with real student entries.    Controlled experiments can be built and simulated.</t>
  </si>
  <si>
    <t>Simplify limiting reagent calculations.  Students balance equations and enter coefficients and molar masses to predict LR and %excess.  Students will be shown how "Goal seek" can be used to set %excess.  Molar mass calculation spreadsheet building supplemental activity.</t>
  </si>
  <si>
    <t>To program a model the state of a sample of gas using the ideal gas law to demonstrate Boyle's Law, Charles' Law, Gay Lussac's Law and Avogadro's Law.</t>
  </si>
  <si>
    <t xml:space="preserve">Students program a spreadsheet to take a specified initial set of conditions for a gas incrementally increase/decrease one variable (pressure, temperature or number of moles) over 40 points and use the ideal gas law to display the corresponding  graph of each of the 4 gas laws.  Students then run experiments and observe each gas law graph to solve real world problems by altering starting values and change increments for each variable.  </t>
  </si>
  <si>
    <t>To observe situations in which the rate of diffusion or effusion is predicted using Graham's Law.  Also write a molar mass calculator and use it to calculate molar masses of compounds.</t>
  </si>
  <si>
    <t>Students will predict reaction site in a tube reaction based on diffusion.  Students will simulate gas chromatography, and effusion in an flattening balloon.</t>
  </si>
  <si>
    <t>To predict the heating/cooling curve of an object that is hotter or colder than its environment.</t>
  </si>
  <si>
    <t xml:space="preserve">Heat mechanics (specific heat) and dynamics (heat transfer) applied to many practical calculations including cooking, annealing, and general heating and cooling of objects.  </t>
  </si>
  <si>
    <t xml:space="preserve">With this lab any object can be modeled as it heats up or cools off in any fluid.   As the object temperature approaches that of the environment, the heat released/absorbed by the object will be opposite the heat absorbed/released by the environment.  </t>
  </si>
  <si>
    <r>
      <t>Uses IF functions to simulate neutralization of an acid or base.  Eliminates hand calculations and allows students to adjust volume increments to extremely small ones.  Uses the K</t>
    </r>
    <r>
      <rPr>
        <vertAlign val="subscript"/>
        <sz val="11"/>
        <color theme="1"/>
        <rFont val="Times New Roman"/>
        <family val="1"/>
      </rPr>
      <t>w</t>
    </r>
    <r>
      <rPr>
        <sz val="11"/>
        <color theme="1"/>
        <rFont val="Times New Roman"/>
        <family val="1"/>
      </rPr>
      <t xml:space="preserve"> for neutralization calculations and logarithms to calculate pH and then graph vs. volume added displaying neutralization at pH of 7.</t>
    </r>
  </si>
  <si>
    <t>To build a spreadsheet that simulates the offspring of two heterozygous parents producing a dominant or recessive trait.  To investigate the outcomes of offspring with varying recessive allele frequencies.</t>
  </si>
  <si>
    <t>This spreadsheet will simulate a population of 200 offspring that are receiving either dominant or recessive alleles.  The recessive allele frequency can be varied to simulate losses.</t>
  </si>
  <si>
    <t>Compares an ideal population model to a logistic model.  Graphs of each are produced and compared. Simulates bacterial and yeast growth cycles using logical functions.</t>
  </si>
  <si>
    <t>Simulates a predator prey interaction and can be used to predict and graph equilibrium populations.  Incorporates extinction of either species using IF functions.</t>
  </si>
  <si>
    <t>To solve quadratic equations using the quadratic formula programmed on a spreadsheet.  To solve equations using goal seek.  To graph functions using a spreadsheet program.</t>
  </si>
  <si>
    <t>Calculates the roots of quadratic equations using a formula.  Uses "the goal seek method" to solve complex equations.  Incorporates graphing.</t>
  </si>
  <si>
    <t>To predict the value of investments over a time period and determine the repayment schedule for a loan given interest rates.</t>
  </si>
  <si>
    <t>Gives insight into how compounding interest is used in investments (savings) vs. amortizations (loans).  Incorporates goal seek.</t>
  </si>
  <si>
    <t>To predict the outcome of a casino game being played over a long period of time using probability, random number generators and logical functions.</t>
  </si>
  <si>
    <t>Uses IF functions to read a random number generated by the spreadsheet to predict the outcome of a bet factoring in house edge (probability of a loss).</t>
  </si>
  <si>
    <t>Allows students to alter the range over which a function is viewed in order to investigate the behavior of functions and apply them to real world problems.</t>
  </si>
  <si>
    <t xml:space="preserve">
Students will look at the height to diameter ratio of  cans and the cost of canning a particular volume of food based on surface area.  The cost of the top and bottom and sides of the cans will be varied and the optimum sizes will be determined.</t>
  </si>
  <si>
    <t>This game show scenario was modeled after the "Let's Make a Deal" game show where contestants were told to select one of 3 doors, after which a losing door was revealed, and they then had to choose to keep the door they chose or switch.</t>
  </si>
  <si>
    <t>To introduce all aspects of producing a spreadsheet model starting from a blank worksheet all the way up to presenting and printing formatted and colorful tables with the correct number of digits.</t>
  </si>
  <si>
    <t>This module will teach a beginner how to generate presentation ready data that can be manipulated and displayed in any way on Excel.  An ideal reference guide for any teacher planning on instructing students how to analyze and present data.</t>
  </si>
  <si>
    <t>Students specify the details of each of 4 drive cycles and the necessary variables that define the type of car.  They then design and run experiments using the simulation and compare the fuel economy for each drive cycle.</t>
  </si>
  <si>
    <t>Instantly performs LR and percent excess calculations.</t>
  </si>
  <si>
    <t>10+</t>
  </si>
  <si>
    <t>Performs titration simulations, allows for zooming in on the neutralization point and for students to adjust the volume increment and simulate many different scenarios.</t>
  </si>
  <si>
    <t>18000+</t>
  </si>
  <si>
    <t>Allows students to apply gas laws to a variety of real world situations and to interact with the graphs.</t>
  </si>
  <si>
    <t>320+</t>
  </si>
  <si>
    <t>Instantly updating cells show the predictions made by particle motion in diffusion.</t>
  </si>
  <si>
    <t>20+</t>
  </si>
  <si>
    <t>Allows for modeling of dynamic heat transfer situations.  Students can interact with graphs and apply to a variety of lab scale situations.</t>
  </si>
  <si>
    <t>1,500+</t>
  </si>
  <si>
    <t xml:space="preserve">Allows for modeling of dynamic heat transfer situations.  Students can interact with graphs and apply to a variety of lab scale situations.  Accounts for heat lost to the environment.  </t>
  </si>
  <si>
    <t>2400+</t>
  </si>
  <si>
    <t>Simulates for a large number of individuals using random number generators to determine the outcomes.</t>
  </si>
  <si>
    <t>1,200+</t>
  </si>
  <si>
    <t>Simulates ideal and logistic population growth, allows for instant testing of variables as in a controlled experiment, observing living graphs of populations of all types over all time ranges.</t>
  </si>
  <si>
    <t>Simulates dynamic and interactive population growth, allows for instant testing of 9 variables as in a controlled experiment, observing living graphs of populations of all types over all time ranges for predator-prey ecosystems.</t>
  </si>
  <si>
    <t>15,000+</t>
  </si>
  <si>
    <t>Shows students how to program a multiple step algebraic formula into two cells to solve for the roots of a parabola.  Allows students to equate roots to intersection of a graph with the X axis using either a graph of a parabola with the quadratic formula or the goal seek/solver method for equations that cannot be solved.</t>
  </si>
  <si>
    <t>Demonstrated the power of compounding interest and the cost of high interest loans.  Shows how to perform amortization calculations on a spreadsheet using goal seek/solver.  Writing IF functions to set a variable investment strategy.</t>
  </si>
  <si>
    <t>Making it possible to directly simulate human behavior with mathematics.  The Random number generator, when applied in this way, can solve problems that leave things up to chance.</t>
  </si>
  <si>
    <t xml:space="preserve"> </t>
  </si>
  <si>
    <t>1,600 - 11,000</t>
  </si>
  <si>
    <t>This allows a student to study a function while in control of the range over which they look at it, along with a very large number of applications to model application problems to anything that follows any of these mathematical relationships.</t>
  </si>
  <si>
    <t>X4</t>
  </si>
  <si>
    <t>2000+</t>
  </si>
  <si>
    <t>Gives students a very practical geometry/engineering problem that can be solved in many different ways to minimize cost to can a given quantity of food and then pack the cans in cubical boxes.  Using a spreadsheet model to do a cost analysis.</t>
  </si>
  <si>
    <t>640+</t>
  </si>
  <si>
    <t>Allows for multiple nested IF functions and random number generators to simulate an event that has multiple possible outcomes that can be divided over a particular range and devises a test to see how choice affects outcomes.</t>
  </si>
  <si>
    <t xml:space="preserve">This simulation is provided to students already programmed because of the many long and complicated formulas that needed to be developed to link each variable that is referenced in a way that is able to be tested. This 6 speed transmission model was developed for Professional Fleet Management Analysts to specifically quantify the cost of speeding and city vs. highway driving for a variety of vehicle types. </t>
  </si>
  <si>
    <t>This activity focuses on the process of model building and the actual spreadsheet manipulations that are needed to build a spreadsheet model of any type.  It analyzes the motion of a car with drag foci and details spreadsheet skills for the sake of expanding capability for students and teachers.</t>
  </si>
  <si>
    <t>Physics</t>
  </si>
  <si>
    <t>Chemistry</t>
  </si>
  <si>
    <t>Bio/Enviro Sci</t>
  </si>
  <si>
    <t>Math</t>
  </si>
  <si>
    <t>Automotive</t>
  </si>
  <si>
    <t>Subject Area</t>
  </si>
  <si>
    <t>Spreadsheet Basics</t>
  </si>
  <si>
    <t>Newton's Law of Cooling (Finite Ambient Environment)</t>
  </si>
  <si>
    <t>Living Graphs (x = yes)</t>
  </si>
  <si>
    <t>Simulating Bets</t>
  </si>
  <si>
    <t>Simulating Human Behavior</t>
  </si>
  <si>
    <t>Module Content Area(s)</t>
  </si>
  <si>
    <t>Dimensional Analysis</t>
  </si>
  <si>
    <t>Graphing Populations</t>
  </si>
  <si>
    <t>Quantitative Awareness</t>
  </si>
  <si>
    <t>Data Fluency</t>
  </si>
  <si>
    <t>Computational Rate Upgrade</t>
  </si>
  <si>
    <t>Automation of Math</t>
  </si>
  <si>
    <t>Computational Modeling</t>
  </si>
  <si>
    <t>Iterative Solution</t>
  </si>
  <si>
    <t>Data Backed Instruction</t>
  </si>
  <si>
    <t>Key Command Short Cuts</t>
  </si>
  <si>
    <t>Mail Merge</t>
  </si>
  <si>
    <t>Numerical Model</t>
  </si>
  <si>
    <t>SLM Pedagogy</t>
  </si>
  <si>
    <t>Parameters</t>
  </si>
  <si>
    <t>Living Graph</t>
  </si>
  <si>
    <t>Pivot Table</t>
  </si>
  <si>
    <t>Template</t>
  </si>
  <si>
    <t>Spreadsheet Modeling</t>
  </si>
  <si>
    <t>Spreadsheet Lab</t>
  </si>
  <si>
    <t>Instructional Module</t>
  </si>
  <si>
    <t>Linearizing</t>
  </si>
  <si>
    <t>Difference Equations</t>
  </si>
  <si>
    <t>Diversification of Instructional Methods</t>
  </si>
  <si>
    <t>Differentiation of Skills</t>
  </si>
  <si>
    <t>Curiosity Driven Learning</t>
  </si>
  <si>
    <t>Mathematical Inquiry</t>
  </si>
  <si>
    <t>Macros</t>
  </si>
  <si>
    <t>Natural Exponential Growth</t>
  </si>
  <si>
    <t>Predictive Model</t>
  </si>
  <si>
    <t>Correlation</t>
  </si>
  <si>
    <t>Discrete vs. Continuous Data</t>
  </si>
  <si>
    <t>Leveraging the microprocessor and a spreadsheet interface to better represent quantitative phenomena and make math interactive and able to be stored on a computer.</t>
  </si>
  <si>
    <t>Programming mathematical formulas in cells and observing their result such as with a sensitivity analysis.  This includes creating living graphs.</t>
  </si>
  <si>
    <t>A graph that is displaying a data set that has key variables linked to be altered and observed to use inquiry to interact with a graph and observe trends.</t>
  </si>
  <si>
    <t>Numbers that are chosen to specify and mathematically model phenomena.</t>
  </si>
  <si>
    <t>Solving a problem with a process of experimenting on a given value or completing a computational algorithm until the desired result is obtained.</t>
  </si>
  <si>
    <t>Teaching methods that are iteratively improved using anecdotal expertise from teachers or measurement of student outcome in some way to influence pedagogical changes.</t>
  </si>
  <si>
    <t>A function on Excel (Solver on Google Sheets) that can solve for unknown parameters that are numeric values by iteratively running the spreadsheet backward by searching for a known result in a computing cell</t>
  </si>
  <si>
    <t>Starts with model building and ends with experimentation taking students through a variety of skills and fundamental mathematical tasks that build data fluency.</t>
  </si>
  <si>
    <t>Representing any kind of phenomena, behavior, object or object interactions with other objects, the environment, to simulate a realistic outcome that can be predictive or visually represented</t>
  </si>
  <si>
    <t>A data array that is programmed to reference back to parameters that responds to updates and changes in  those parameters.</t>
  </si>
  <si>
    <t>A spreadsheet that has the data labels already in place and graphs already programmed to output the data entered (or computation coded) into the specified cells.</t>
  </si>
  <si>
    <t xml:space="preserve">Used to model a complex function by approximating a small interval with linearized ideal model and then using the spreadsheet to recompute the changing variable at the end of the interval and use that new value in the subsequent interval.  </t>
  </si>
  <si>
    <t xml:space="preserve">Can replace differential equations to model using fixed and relative referenced formulas applied over very small but finite intervals using subtraction and then replicating that equation to account for changing (delta) values.  </t>
  </si>
  <si>
    <t>To use a varied array of instructional methods to engage students so they can experience multiple modalities of phenomena to have a more complete and rich view of the underlying governing laws and mathematics</t>
  </si>
  <si>
    <t>To introduce a variety of different 21st century skills through new instructional practices, using content and instructional standards and practices to select practices that align to students' future needs</t>
  </si>
  <si>
    <t>Verbal Language Barrier</t>
  </si>
  <si>
    <t>Enhanced Differentiation</t>
  </si>
  <si>
    <t xml:space="preserve">Asking questions that lead students to seek out answers and even allowing students to ask their own questions to answer through independent thought, experimentation and inquiry to construct their own explanations. </t>
  </si>
  <si>
    <t>After coding a mathematical phenomenon into a spreadsheet (automating math), to then use curiosity, experimentation, observation and written or verbal responses to assess understanding.</t>
  </si>
  <si>
    <t>A mathematical model that is composed from fundamental and derived quantities whose dimensions combine and produce new quantities that have accurate dimensions and generally accepted meaning</t>
  </si>
  <si>
    <t>A mathematical model that is predictive but not based on combining derived quantities whose dimensions combine and produce new quantities.  These are often limited in their applicable range and use decimal/non-whole-number exponents.</t>
  </si>
  <si>
    <t>When random chance influences phenomena, that can be simulated with a random number generator producing values that are read and deciphered with a logical function whose value is dependent on where the random number falls in a pre-determined range that correlates to the probability of an event.</t>
  </si>
  <si>
    <t>This occurs when the growth of a population or phenomenon or quantity is based on its size which a dependent variable can be analytically modeled by raising the natural base "e" to some independent variable.  Numerically this is modeled with growth rates and difference equations.</t>
  </si>
  <si>
    <t>Any model that is fit to real experimental data or that adequately represents a phenomenon such that it can be used to make predictions about related phenomena when one or more variables are altered.</t>
  </si>
  <si>
    <t>Correlation Model</t>
  </si>
  <si>
    <t>This is the reason English Language Learners struggle in STEM.  The vocabulary combined with their limitation in communication leads to frustration and perceived failures by the student and dramatically impacts outcomes.</t>
  </si>
  <si>
    <t>Universal Computer Coding Language</t>
  </si>
  <si>
    <t>Universal Mathematical Language</t>
  </si>
  <si>
    <t>Nonverbal Modality Immersion for ELL</t>
  </si>
  <si>
    <t>Zone of Proximal Development (ZPD)</t>
  </si>
  <si>
    <t>The "sweet spot" of learning for a student in which the level of rigor is appropriate and achievable for the level of support available. Can vary whether it is teacher led in class or homework.</t>
  </si>
  <si>
    <t>To model the resulting wave function created by superimposing two wave functions together.</t>
  </si>
  <si>
    <t>To compare the trajectory of an ideal projectile to one that experiences air resistance.</t>
  </si>
  <si>
    <t xml:space="preserve">To program a spreadsheet model that performs limiting reactant and percent excess calculations.  To determine the limiting reagent and percent excess of a chemical reaction in which the initial masses of both species present are given.  </t>
  </si>
  <si>
    <t>To program a spreadsheet model that simulates titration of an acid or base with a standard solution of base or acid.  To predict the concentration of a sample of acid or base through titration simulation.</t>
  </si>
  <si>
    <t>To predict the heating/cooling curve of an object that is hotter or colder than its environment based on dimensions of the surroundings (volume and density of fluid in a confined space).  The object and surroundings approach the same equilibrium temperature.</t>
  </si>
  <si>
    <t>To model the growth of a population with a competitive factor and compare it to an ideal population.</t>
  </si>
  <si>
    <t>To model the growth of dingoes and rabbits as predators and prey and predict the interactions between their populations.</t>
  </si>
  <si>
    <t xml:space="preserve">To graph and study the behavior of mathematical functions where the argument is raised to the second power, or quadratics and use them to solve real world problems.  </t>
  </si>
  <si>
    <t xml:space="preserve">To graph and study the behavior of mathematical functions where the argument is raised to the third power, or cubics and use them to solve real world problems.  </t>
  </si>
  <si>
    <t xml:space="preserve">To graph and study the behavior of mathematical functions where the argument is the power to which e (2.7182..) is raised, or exponentials and use them to solve real world problems.  </t>
  </si>
  <si>
    <t xml:space="preserve">To graph and study the behavior of mathematical functions that are inverse relationships where the argument is raised to the -1 power, or hyperbolas and use them to solve real world problems.  </t>
  </si>
  <si>
    <t>To use mathematical formulas to predict the optimum height and diameter in the design of a an aluminum can (or any other material).  To estimate the material cost to can and box known volume of food for shipping.</t>
  </si>
  <si>
    <t>Jigsaw and Parallel Practice Group Methods</t>
  </si>
  <si>
    <t>The ability to infer and draw conclusions about phenomena or mathematical behavior by assessing/predicting how variables impact an object or system through recognition of governing mathematical (quantitative) relationships</t>
  </si>
  <si>
    <t>The ability to read a data set and draw knowledge/comprehension level understanding of how the data is organized, read and analyzed with computational tools such as spreadsheets</t>
  </si>
  <si>
    <t xml:space="preserve">Extends beyond literacy to the (application, analysis, synthesis, evaluation level) capacity to recognize and apply all grade/age level appropriate data analysis techniques to draw meaning from all different data set types.  </t>
  </si>
  <si>
    <t>The act of representing scientific or mathematical ideas through a computer modality by which students are provided access to software and input code to produce a computational output as a representation of a phenomenon.</t>
  </si>
  <si>
    <t>Instructional experiences that have objectives tied to two subjects traditionally taught by separate departments.  Math and Science, Writing and Science, Social Science and Math Modeling etc.</t>
  </si>
  <si>
    <t>Instructional experiences that have objectives tied to three or more subjects traditionally taught by separate departments: spreadsheet modeling can include math, science, computer science, engineering, social science, reading and writing fluency objectives in a single experience.</t>
  </si>
  <si>
    <t>Multiple Modalities/ Multimodal Learning</t>
  </si>
  <si>
    <t>Algorithm Based Solution</t>
  </si>
  <si>
    <t>Reinforcement via Repetition (Drilling Algorithms)</t>
  </si>
  <si>
    <t>NGSS SEP 1</t>
  </si>
  <si>
    <t>NGSS SEP 2</t>
  </si>
  <si>
    <t>NGSS SEP 3</t>
  </si>
  <si>
    <t>NGSS SEP 4</t>
  </si>
  <si>
    <t>NGSS SEP 5</t>
  </si>
  <si>
    <t>NGSS SEP 6</t>
  </si>
  <si>
    <t>NGSS SEP 7</t>
  </si>
  <si>
    <t>NGSS SEP 8</t>
  </si>
  <si>
    <t>Planning and carrying out investigations</t>
  </si>
  <si>
    <t>Analyzing and interpreting data.</t>
  </si>
  <si>
    <t>Engaging in argument from evidence</t>
  </si>
  <si>
    <t>Obtaining, evaluating and communicating information</t>
  </si>
  <si>
    <t>Developing and using models</t>
  </si>
  <si>
    <t>Asking questions (for science) and defining problems (for engineering).</t>
  </si>
  <si>
    <t>Using mathematics and computational thinking</t>
  </si>
  <si>
    <t>Constructing explanations (for science) and designing solutions (for engineering)</t>
  </si>
  <si>
    <t>Objective(s)</t>
  </si>
  <si>
    <t>Mathematical Understanding</t>
  </si>
  <si>
    <t>Assessment</t>
  </si>
  <si>
    <t>The desired outcome of any mathematical lesson, instruction, problem set or activity as the ideal cognitive student take-away/outcome.</t>
  </si>
  <si>
    <t>An observable and measurable method by which student learning is measured and their performance is ranked.</t>
  </si>
  <si>
    <t>Student Reflection and Review</t>
  </si>
  <si>
    <t>This is when calculation/mechanical/random errors are identified, and when gains in mathematical learning associated with repetition are achieved.   Gains are only realized IF AND WHEN a student connects their solution to the cognitive task and problem statement to extract mathematical understanding.</t>
  </si>
  <si>
    <t>Algorithm Memorization</t>
  </si>
  <si>
    <t>Synthesized Solution</t>
  </si>
  <si>
    <t>Differentiation is setting personalized objectives for each student that engage their Zone of Proximal Development (ZPD), guided computational modeling is readily scaffolded to appropriate rigor and ensure all students remain productive for all class time.</t>
  </si>
  <si>
    <t>Education Jargon Vocab Word and Phrases for SLM:</t>
  </si>
  <si>
    <t>Definitions/</t>
  </si>
  <si>
    <t>Total</t>
  </si>
  <si>
    <t>A means to solve to a problem by which the student follows a specific sequence of mechanical steps (algorithm), each of which individual has little to no relevance in producing mathematical understanding.  Drilling algorithms is time consuming and confining.</t>
  </si>
  <si>
    <t>Dimensionally Valid Model</t>
  </si>
  <si>
    <t>Phenomenon Learning Demands a Spreadsheet Model</t>
  </si>
  <si>
    <t>Press right arrow and observe SLM response in formula bar.</t>
  </si>
  <si>
    <t>Defining Data Fluency, Math Modeling Key Concepts</t>
  </si>
  <si>
    <t>#</t>
  </si>
  <si>
    <t>NGSS Science and Engineering Practices</t>
  </si>
  <si>
    <t>NGSS Cross Cutting Concepts</t>
  </si>
  <si>
    <t>Patterns</t>
  </si>
  <si>
    <t>Cause and effect</t>
  </si>
  <si>
    <t>Scale, proportion and quantity</t>
  </si>
  <si>
    <t>Systems and Systems Models</t>
  </si>
  <si>
    <t>Energy and Matter Flows, Cycles, Conservation</t>
  </si>
  <si>
    <t>Structure and Function</t>
  </si>
  <si>
    <t>Stability and Change</t>
  </si>
  <si>
    <t>NGSS: CC 1</t>
  </si>
  <si>
    <t>NGSS: CC 2</t>
  </si>
  <si>
    <t>NGSS: CC 3</t>
  </si>
  <si>
    <t>NGSS: CC 4</t>
  </si>
  <si>
    <t>NGSS: CC 5</t>
  </si>
  <si>
    <t>NGSS: CC 6</t>
  </si>
  <si>
    <t>NGSS: CC 7</t>
  </si>
  <si>
    <t>Hands on Demonstration</t>
  </si>
  <si>
    <t>Simulating Inflation of Balloons</t>
  </si>
  <si>
    <t>Surface Area of Cylinders</t>
  </si>
  <si>
    <t>Toggle down to read SLM Response</t>
  </si>
  <si>
    <t>To write and then use a probability simulation to simulate and observe the contestant's best probability of picking a winning door according to the rules in a game show scenario.  To use the random number generator and if functions to conduct simulation of 100 outcomes.</t>
  </si>
  <si>
    <t>1).  To  simulate driving a passenger car by computing the fuel economy attributed to a specified driving pattern.  2). Design and run experiments to test the effects of altering 16 specific car variables and their impact on fuel economy.  3).  Discover every-day ways to save energy.</t>
  </si>
  <si>
    <t>Giving students a complete and enriched perspective on content by engaging them with models that are: numerical, analytical, language based, visual or video based, hands-on, and any other sensory methods.</t>
  </si>
  <si>
    <t>A package of all materials that a teacher must have to seamlessly deliver an instructional experience to students using multiple modalities and methods built around a central student object</t>
  </si>
  <si>
    <t>Working around the language barrier by choosing numerical and mathematical modalities, images and videos in which language retention is not essential to infer meaning about a phenomenon.</t>
  </si>
  <si>
    <t>For recently transferred secondary school ELL students, mathematical, numerical and graphical modalities can often clarify quantitative phenomena because they are at or above level for math despite a significant language barrier.  Since many of these students require slower pacing they end up in classes where their peers are not mathematically inclined and their needs are therefore not met in several ways.</t>
  </si>
  <si>
    <t>A representation of a phenomena that uses the result of computations (numerical values) to represent some aspect of that phenomenon that can be interpreted by observing patterns in the numbers in a computed array.</t>
  </si>
  <si>
    <t>Testing the effect if increasing or decreasing a variable and observing its impact on a phenomenon</t>
  </si>
  <si>
    <t>A laboratory experience of coding and then studying a computational simulation with inquiry by designing an experimental plan and using it to complete a sensitivity analysis on parameters compared to a control set of parameters.</t>
  </si>
  <si>
    <t>A professional technique of organizing information in labeled columns on a spreadsheet to contact groups of people with personalized messages. Data typically includes name, email address, names, titles, and any other unique identifiers common to all individuals, imported into a standardized message using  data automation.  Data fluency connects people and creates leadership opportunities and boosts chances for success in any endeavor.</t>
  </si>
  <si>
    <t>A fact or situation that is observed to exist.  This is an emphasis in studying science with spreadsheet modeling as models are computer based representations of phenomena that are interactive, responsive, visual, quantitative, programmable, save able, shareable and provide 21st century skills.</t>
  </si>
  <si>
    <t>A method of representing a phenomenon in which a computer performs calculations that individually are related to the phenomenon, but collectively output behavior that is predictive or representative of the naturally occurring behavior.</t>
  </si>
  <si>
    <t>Indicates whether one variable is related to or responds to another within a data set or naturally occurring phenomenon</t>
  </si>
  <si>
    <t>Discrete data are individual points individually specified or measured. Continuous data results from sampling points generated by a mathematical function that are not individually specified or measured.</t>
  </si>
  <si>
    <t>A time saving group work tactic by which the teacher divides up tasks (creating student experts on subtasks within a group) to accomplish more numerous objectives in less class time.   Teachers assign roles based on student preference or relative strengths and weaknesses.</t>
  </si>
  <si>
    <t>A means to solve to a problem by which the students independently build solutions to problems by choosing and assembling elements drawn from their own prior experiences and knowledge, each of which has relevance and meaning to the ultimate solution.  This is typical of design problems, projects and laboratory experiences that have been provided to the student.</t>
  </si>
  <si>
    <t>A means of assigned practice used to prepare students for assessments to assist with memorization algorithm, to check for accuracy, and convey mathematical understanding.</t>
  </si>
  <si>
    <t>This is a method of solving math problems most often used by students who perform well on tests and quizzes but generally have poor overall mathematical understanding.  It is the intended outcome of drilling so they can replicate the algorithm for a summative assessment.  If "Student Reflection and Review" does not take place or is inadequate because the mechanical steps of the algorithm are not memorable and students do not perform the same steps regularly.</t>
  </si>
  <si>
    <t xml:space="preserve">Coding a spreadsheet with a mathematical model is new to all students and most teachers.  Once this coding language is learned simply through time spent engaging in spreadsheet modeling, the coding language can then be applied to solve problems of other types in other content areas.  </t>
  </si>
  <si>
    <t>Control short cuts and other methods of working faster on a spreadsheet making data analysis more efficient and processing large data sets less time consuming particularly when a data array is so large a mouse and toggle arrows are inefficient.</t>
  </si>
  <si>
    <r>
      <rPr>
        <b/>
        <sz val="12"/>
        <color theme="1"/>
        <rFont val="Calibri"/>
        <family val="2"/>
        <scheme val="minor"/>
      </rPr>
      <t>Type a SLM module #</t>
    </r>
    <r>
      <rPr>
        <sz val="12"/>
        <color theme="1"/>
        <rFont val="Calibri"/>
        <family val="2"/>
        <scheme val="minor"/>
      </rPr>
      <t xml:space="preserve"> to display skills, content areas, objective &amp; NGSS alignment strands.</t>
    </r>
  </si>
  <si>
    <t>Modules</t>
  </si>
  <si>
    <t xml:space="preserve"> Defining Data Fluency, Math Modeling Concepts: Item #</t>
  </si>
  <si>
    <t>Skill Application Endorsements:</t>
  </si>
  <si>
    <t>Content Application Endorsements:</t>
  </si>
  <si>
    <t>Rocket Science 2 (Automated Flight Competition) ##</t>
  </si>
  <si>
    <t>Rocket Science 1 (Simulation) ##</t>
  </si>
  <si>
    <t>Comparing Trajectories ##</t>
  </si>
  <si>
    <t>Terminal Velocity ##</t>
  </si>
  <si>
    <t>Titration Simulation ##</t>
  </si>
  <si>
    <t>Newton's Law of Cooling ##</t>
  </si>
  <si>
    <t>Modeling Population Growth 1 ##</t>
  </si>
  <si>
    <r>
      <t>Module Title</t>
    </r>
    <r>
      <rPr>
        <b/>
        <sz val="11"/>
        <color indexed="8"/>
        <rFont val="Times New Roman"/>
        <family val="1"/>
      </rPr>
      <t xml:space="preserve"> (</t>
    </r>
    <r>
      <rPr>
        <b/>
        <sz val="11"/>
        <color rgb="FFFF0000"/>
        <rFont val="Times New Roman"/>
        <family val="1"/>
      </rPr>
      <t xml:space="preserve">## </t>
    </r>
    <r>
      <rPr>
        <b/>
        <sz val="11"/>
        <color indexed="8"/>
        <rFont val="Times New Roman"/>
        <family val="1"/>
      </rPr>
      <t>- Phase 1 PD Video Training)</t>
    </r>
  </si>
  <si>
    <t>LINK:  CLICK HERE TO TRAIN NOW ON PHASE 1 MODULES 202, 203, 205, 205.1, 302, 305, 401</t>
  </si>
  <si>
    <r>
      <rPr>
        <b/>
        <i/>
        <sz val="12"/>
        <color theme="1"/>
        <rFont val="Calibri"/>
        <family val="2"/>
        <scheme val="minor"/>
      </rPr>
      <t>Directions:</t>
    </r>
    <r>
      <rPr>
        <b/>
        <sz val="12"/>
        <color theme="1"/>
        <rFont val="Calibri"/>
        <family val="2"/>
        <scheme val="minor"/>
      </rPr>
      <t xml:space="preserve"> Please read, consider and then share your opinion and help define the practice.  Your Opinion Counts!</t>
    </r>
  </si>
  <si>
    <t>Share ideas for on any items listed in the left column, compare to ours, and send back to share consensus or debate.</t>
  </si>
  <si>
    <t>Adjective Describing Learning</t>
  </si>
  <si>
    <t>Mathematical Modeling Terminology</t>
  </si>
  <si>
    <t>Teaching Practice or Method</t>
  </si>
  <si>
    <t>A Student Goal / Desired Outcome</t>
  </si>
  <si>
    <t>Spreadsheet Method/Data Skill</t>
  </si>
  <si>
    <t>Scaffolding</t>
  </si>
  <si>
    <t>This is supporting activities and practices that help the student progress in learning.  The coding experience, development questions, analysis questions, computational power and interface of the spreadsheet, along with direct support from their peers and teacher all scaffold spreadsheet modeling.</t>
  </si>
  <si>
    <t>Underserved Groups Issue (ELL, Spec Ed)</t>
  </si>
  <si>
    <t>(SLM Benefit Added)</t>
  </si>
  <si>
    <t>Underserved Concern/Issue (ELL, Spec Ed)</t>
  </si>
  <si>
    <t>(Unique and Substantial SLM Benefit Added)</t>
  </si>
  <si>
    <t>Time Efficiency Added (Better outcome, less time)</t>
  </si>
  <si>
    <t>Defining Data Fluency, Math Modeling Key Concepts (Color Code / Format Key)</t>
  </si>
  <si>
    <t>(Not part of SLM).  Can be programmed into Excel to automate a keystroke pattern that performs a task that can be replicated by the user command with a specified control key shortcut (this requires changing the file type to macro-enabled and is often caught by virus scanners as a potentially risky ONLY because the macro is stored as a user generated set of commands that could contain malignant code)</t>
  </si>
  <si>
    <t>SLM Responses in K36:90        ----&gt; ~v</t>
  </si>
  <si>
    <t>Data Literacy</t>
  </si>
  <si>
    <t>Cross-Curricular</t>
  </si>
  <si>
    <t>Multicurricular or Pan curricular</t>
  </si>
  <si>
    <t xml:space="preserve">Coding a spreadsheet with a mathematical model is new to all students and most teachers.  Once this coding language is learned simply through time spent engaging in spreadsheet modeling, the coding mathematical can then be applied to solve problems of other types in other content areas.  </t>
  </si>
  <si>
    <t>Control short cuts and other methods of working faster on a spreadsheet making data analysis more efficient and processing large data sets less time consuming particularly when a data array is very large</t>
  </si>
  <si>
    <t>A fact or situation that is observed to exist.  This is an emphasis in studying science with spreadsheet modeling as models are computer based representations of phenomena that are interactive, responsive, visual, quantitative, programmable, savable, shareable and provide 21st century skills.</t>
  </si>
  <si>
    <t>Can be programmed into Excel to automate a keystroke pattern that performs a task that can be replicated by the user command with a specified control key shortcut (this requires changing the file type to macro-enabled and is often caught by virus scanners as a potentially risky ONLY because the macro is stored as a user generated set of commands that could contain malignant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</si>
</sst>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2"/>
      <color theme="1"/>
      <name val="Calibri"/>
      <family val="2"/>
      <scheme val="minor"/>
    </font>
    <font>
      <b/>
      <sz val="14"/>
      <color theme="1"/>
      <name val="Calibri"/>
      <family val="2"/>
      <scheme val="minor"/>
    </font>
    <font>
      <sz val="10"/>
      <color theme="1"/>
      <name val="Times New Roman"/>
      <family val="1"/>
    </font>
    <font>
      <sz val="11"/>
      <color theme="1"/>
      <name val="Times New Roman"/>
      <family val="1"/>
    </font>
    <font>
      <sz val="8"/>
      <name val="Calibri"/>
      <family val="2"/>
      <scheme val="minor"/>
    </font>
    <font>
      <b/>
      <sz val="12"/>
      <color indexed="8"/>
      <name val="Times New Roman"/>
      <family val="1"/>
    </font>
    <font>
      <b/>
      <sz val="16"/>
      <color indexed="8"/>
      <name val="Times New Roman"/>
      <family val="1"/>
    </font>
    <font>
      <sz val="12"/>
      <color theme="1"/>
      <name val="Calibri"/>
      <family val="2"/>
      <scheme val="minor"/>
    </font>
    <font>
      <sz val="12"/>
      <color indexed="8"/>
      <name val="Times New Roman"/>
      <family val="1"/>
    </font>
    <font>
      <b/>
      <sz val="14"/>
      <color theme="1"/>
      <name val="Times New Roman"/>
      <family val="1"/>
    </font>
    <font>
      <sz val="12"/>
      <color theme="1"/>
      <name val="Times New Roman"/>
      <family val="1"/>
    </font>
    <font>
      <vertAlign val="subscript"/>
      <sz val="11"/>
      <color theme="1"/>
      <name val="Times New Roman"/>
      <family val="1"/>
    </font>
    <font>
      <sz val="11"/>
      <name val="Times New Roman"/>
      <family val="1"/>
    </font>
    <font>
      <sz val="11"/>
      <color indexed="8"/>
      <name val="Times New Roman"/>
      <family val="1"/>
    </font>
    <font>
      <b/>
      <sz val="11"/>
      <color theme="1"/>
      <name val="Calibri"/>
      <family val="2"/>
      <scheme val="minor"/>
    </font>
    <font>
      <sz val="11"/>
      <color theme="6"/>
      <name val="Calibri"/>
      <family val="2"/>
      <scheme val="minor"/>
    </font>
    <font>
      <i/>
      <sz val="11"/>
      <color theme="6"/>
      <name val="Calibri"/>
      <family val="2"/>
      <scheme val="minor"/>
    </font>
    <font>
      <b/>
      <sz val="11"/>
      <color theme="4" tint="-0.499984740745262"/>
      <name val="Calibri"/>
      <family val="2"/>
      <scheme val="minor"/>
    </font>
    <font>
      <sz val="11"/>
      <color rgb="FFFF0000"/>
      <name val="Calibri"/>
      <family val="2"/>
      <scheme val="minor"/>
    </font>
    <font>
      <b/>
      <sz val="14"/>
      <color rgb="FFFF0000"/>
      <name val="Calibri"/>
      <family val="2"/>
      <scheme val="minor"/>
    </font>
    <font>
      <b/>
      <sz val="11"/>
      <color indexed="8"/>
      <name val="Times New Roman"/>
      <family val="1"/>
    </font>
    <font>
      <b/>
      <sz val="11"/>
      <color rgb="FFFF0000"/>
      <name val="Times New Roman"/>
      <family val="1"/>
    </font>
    <font>
      <b/>
      <i/>
      <sz val="12"/>
      <color theme="1"/>
      <name val="Calibri"/>
      <family val="2"/>
      <scheme val="minor"/>
    </font>
    <font>
      <b/>
      <sz val="11"/>
      <color rgb="FFFF0000"/>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CE02C4"/>
        <bgColor indexed="64"/>
      </patternFill>
    </fill>
    <fill>
      <patternFill patternType="solid">
        <fgColor theme="4" tint="0.59996337778862885"/>
        <bgColor indexed="64"/>
      </patternFill>
    </fill>
    <fill>
      <patternFill patternType="solid">
        <fgColor theme="1"/>
        <bgColor indexed="64"/>
      </patternFill>
    </fill>
    <fill>
      <patternFill patternType="solid">
        <fgColor theme="2"/>
        <bgColor indexed="64"/>
      </patternFill>
    </fill>
    <fill>
      <patternFill patternType="solid">
        <fgColor theme="0"/>
        <bgColor indexed="64"/>
      </patternFill>
    </fill>
    <fill>
      <patternFill patternType="solid">
        <fgColor theme="7"/>
        <bgColor indexed="64"/>
      </patternFill>
    </fill>
    <fill>
      <patternFill patternType="solid">
        <fgColor rgb="FFE18079"/>
        <bgColor indexed="64"/>
      </patternFill>
    </fill>
    <fill>
      <patternFill patternType="solid">
        <fgColor theme="8"/>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4"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40">
    <xf numFmtId="0" fontId="0" fillId="0" borderId="0" xfId="0"/>
    <xf numFmtId="0" fontId="0" fillId="0" borderId="0" xfId="0" applyAlignment="1">
      <alignment vertical="center" wrapText="1"/>
    </xf>
    <xf numFmtId="0" fontId="0" fillId="0" borderId="0" xfId="0" applyAlignment="1">
      <alignment horizontal="center"/>
    </xf>
    <xf numFmtId="0" fontId="2" fillId="0" borderId="2" xfId="0" applyFont="1" applyBorder="1" applyAlignment="1">
      <alignment horizontal="center" vertical="center"/>
    </xf>
    <xf numFmtId="0" fontId="1" fillId="2" borderId="1" xfId="0" applyFont="1" applyFill="1" applyBorder="1"/>
    <xf numFmtId="0" fontId="3" fillId="0" borderId="1" xfId="0" applyFont="1" applyBorder="1" applyAlignment="1">
      <alignment wrapText="1"/>
    </xf>
    <xf numFmtId="0" fontId="4" fillId="0" borderId="1" xfId="0" applyFont="1" applyBorder="1" applyAlignment="1">
      <alignment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4" fillId="6" borderId="1" xfId="0" applyFont="1" applyFill="1" applyBorder="1" applyAlignment="1">
      <alignment horizontal="center"/>
    </xf>
    <xf numFmtId="0" fontId="4" fillId="7" borderId="1" xfId="0" applyFont="1" applyFill="1" applyBorder="1" applyAlignment="1">
      <alignment horizontal="center"/>
    </xf>
    <xf numFmtId="0" fontId="4" fillId="5" borderId="1" xfId="0" applyFont="1" applyFill="1" applyBorder="1" applyAlignment="1">
      <alignment horizontal="left"/>
    </xf>
    <xf numFmtId="0" fontId="4" fillId="5" borderId="1" xfId="0" applyFont="1" applyFill="1" applyBorder="1" applyAlignment="1">
      <alignment horizontal="left" vertical="center"/>
    </xf>
    <xf numFmtId="0" fontId="4" fillId="8" borderId="1" xfId="0" applyFont="1" applyFill="1" applyBorder="1" applyAlignment="1">
      <alignment horizontal="center"/>
    </xf>
    <xf numFmtId="0" fontId="0" fillId="0" borderId="3" xfId="0" applyBorder="1"/>
    <xf numFmtId="0" fontId="0" fillId="2" borderId="5" xfId="0" applyFill="1" applyBorder="1" applyAlignment="1">
      <alignment horizontal="center"/>
    </xf>
    <xf numFmtId="0" fontId="0" fillId="0" borderId="5" xfId="0" applyBorder="1" applyAlignment="1">
      <alignment horizontal="left"/>
    </xf>
    <xf numFmtId="0" fontId="0" fillId="0" borderId="6" xfId="0" applyBorder="1" applyAlignment="1">
      <alignment horizontal="left"/>
    </xf>
    <xf numFmtId="0" fontId="0" fillId="0" borderId="5" xfId="0" applyBorder="1"/>
    <xf numFmtId="0" fontId="0" fillId="0" borderId="6" xfId="0" applyBorder="1"/>
    <xf numFmtId="0" fontId="2" fillId="5" borderId="4"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0" fillId="9" borderId="0" xfId="0" applyFill="1"/>
    <xf numFmtId="0" fontId="0" fillId="9" borderId="0" xfId="0" applyFill="1" applyAlignment="1">
      <alignment horizontal="left"/>
    </xf>
    <xf numFmtId="0" fontId="9" fillId="0" borderId="1" xfId="0" applyFont="1" applyBorder="1" applyAlignment="1">
      <alignment vertical="center"/>
    </xf>
    <xf numFmtId="0" fontId="4" fillId="0" borderId="1" xfId="0" applyFont="1" applyBorder="1" applyAlignment="1"/>
    <xf numFmtId="0" fontId="9" fillId="10" borderId="1" xfId="0" applyFont="1" applyFill="1" applyBorder="1" applyAlignment="1">
      <alignment vertical="center"/>
    </xf>
    <xf numFmtId="0" fontId="4" fillId="10" borderId="1" xfId="0" applyFont="1" applyFill="1" applyBorder="1" applyAlignment="1"/>
    <xf numFmtId="0" fontId="4" fillId="0" borderId="1" xfId="0" applyFont="1" applyBorder="1" applyAlignment="1">
      <alignment vertical="center"/>
    </xf>
    <xf numFmtId="0" fontId="4" fillId="10" borderId="1" xfId="0" applyFont="1" applyFill="1" applyBorder="1" applyAlignment="1">
      <alignment vertical="center"/>
    </xf>
    <xf numFmtId="0" fontId="10" fillId="4" borderId="1" xfId="0" applyFont="1" applyFill="1" applyBorder="1" applyAlignment="1">
      <alignment horizontal="center"/>
    </xf>
    <xf numFmtId="0" fontId="4" fillId="0" borderId="1" xfId="0" applyFont="1" applyBorder="1" applyAlignment="1">
      <alignment horizontal="center" vertical="center"/>
    </xf>
    <xf numFmtId="0" fontId="4" fillId="10" borderId="1" xfId="0" applyFont="1" applyFill="1" applyBorder="1" applyAlignment="1">
      <alignment horizontal="center" vertical="center"/>
    </xf>
    <xf numFmtId="3" fontId="4" fillId="0" borderId="1" xfId="0" applyNumberFormat="1" applyFont="1" applyBorder="1" applyAlignment="1">
      <alignment horizontal="center" vertical="center"/>
    </xf>
    <xf numFmtId="3" fontId="4" fillId="10" borderId="1" xfId="0" applyNumberFormat="1" applyFont="1" applyFill="1" applyBorder="1" applyAlignment="1">
      <alignment horizontal="center" vertical="center"/>
    </xf>
    <xf numFmtId="0" fontId="4" fillId="11" borderId="1" xfId="0" applyFont="1" applyFill="1" applyBorder="1" applyAlignment="1">
      <alignment vertical="center"/>
    </xf>
    <xf numFmtId="0" fontId="4" fillId="11" borderId="1" xfId="0" applyFont="1" applyFill="1" applyBorder="1" applyAlignment="1"/>
    <xf numFmtId="0" fontId="4" fillId="11" borderId="1" xfId="0" applyFont="1" applyFill="1" applyBorder="1" applyAlignment="1">
      <alignment horizontal="center" vertical="center"/>
    </xf>
    <xf numFmtId="3" fontId="4" fillId="11" borderId="1" xfId="0" applyNumberFormat="1" applyFont="1" applyFill="1" applyBorder="1" applyAlignment="1">
      <alignment horizontal="center" vertical="center"/>
    </xf>
    <xf numFmtId="0" fontId="11" fillId="10" borderId="1" xfId="0" applyFont="1" applyFill="1" applyBorder="1" applyAlignment="1"/>
    <xf numFmtId="0" fontId="11" fillId="10" borderId="1" xfId="0" applyFont="1" applyFill="1" applyBorder="1" applyAlignment="1">
      <alignment vertical="center"/>
    </xf>
    <xf numFmtId="0" fontId="11" fillId="11" borderId="1" xfId="0" applyFont="1" applyFill="1" applyBorder="1" applyAlignment="1"/>
    <xf numFmtId="0" fontId="11" fillId="11" borderId="1" xfId="0" applyFont="1" applyFill="1" applyBorder="1" applyAlignment="1">
      <alignment vertical="center"/>
    </xf>
    <xf numFmtId="0" fontId="11" fillId="0" borderId="1" xfId="0" applyFont="1" applyBorder="1" applyAlignment="1">
      <alignment vertical="center"/>
    </xf>
    <xf numFmtId="0" fontId="11" fillId="0" borderId="1" xfId="0" applyFont="1" applyBorder="1" applyAlignment="1"/>
    <xf numFmtId="0" fontId="3" fillId="10" borderId="1" xfId="0" applyFont="1" applyFill="1" applyBorder="1" applyAlignment="1"/>
    <xf numFmtId="0" fontId="3" fillId="10" borderId="1" xfId="0" applyFont="1" applyFill="1" applyBorder="1" applyAlignment="1">
      <alignment vertical="center"/>
    </xf>
    <xf numFmtId="0" fontId="3" fillId="11" borderId="1" xfId="0" applyFont="1" applyFill="1" applyBorder="1" applyAlignment="1">
      <alignment vertical="center"/>
    </xf>
    <xf numFmtId="0" fontId="3" fillId="11" borderId="1" xfId="0" applyFont="1" applyFill="1" applyBorder="1" applyAlignment="1"/>
    <xf numFmtId="0" fontId="0" fillId="0" borderId="1" xfId="0" applyFont="1" applyBorder="1"/>
    <xf numFmtId="0" fontId="13" fillId="11" borderId="1" xfId="0" applyFont="1" applyFill="1" applyBorder="1" applyAlignment="1">
      <alignment horizontal="left" vertical="center"/>
    </xf>
    <xf numFmtId="0" fontId="14" fillId="11" borderId="1" xfId="0" applyFont="1" applyFill="1" applyBorder="1" applyAlignment="1">
      <alignment horizontal="left" vertical="center"/>
    </xf>
    <xf numFmtId="0" fontId="0" fillId="0" borderId="1" xfId="0" applyFont="1" applyBorder="1" applyAlignment="1">
      <alignment horizontal="center"/>
    </xf>
    <xf numFmtId="3" fontId="0" fillId="0" borderId="1" xfId="0" applyNumberFormat="1" applyFont="1" applyBorder="1" applyAlignment="1">
      <alignment horizontal="center"/>
    </xf>
    <xf numFmtId="0" fontId="4" fillId="12" borderId="1" xfId="0" applyFont="1" applyFill="1" applyBorder="1" applyAlignment="1">
      <alignment horizontal="center"/>
    </xf>
    <xf numFmtId="0" fontId="4" fillId="12" borderId="1" xfId="0" applyFont="1" applyFill="1" applyBorder="1" applyAlignment="1">
      <alignment horizontal="center" vertical="center" wrapText="1"/>
    </xf>
    <xf numFmtId="0" fontId="4" fillId="12" borderId="1" xfId="0" applyFont="1" applyFill="1" applyBorder="1" applyAlignment="1">
      <alignment horizontal="center" vertical="center"/>
    </xf>
    <xf numFmtId="0" fontId="4" fillId="11" borderId="1" xfId="0" applyFont="1" applyFill="1" applyBorder="1" applyAlignment="1">
      <alignment horizontal="left"/>
    </xf>
    <xf numFmtId="0" fontId="4" fillId="11" borderId="1" xfId="0" applyFont="1" applyFill="1" applyBorder="1" applyAlignment="1">
      <alignment horizontal="left" vertical="center"/>
    </xf>
    <xf numFmtId="0" fontId="4" fillId="11" borderId="1" xfId="0" applyFont="1" applyFill="1" applyBorder="1" applyAlignment="1">
      <alignment horizontal="left" wrapText="1"/>
    </xf>
    <xf numFmtId="0" fontId="0" fillId="0" borderId="11" xfId="0" applyBorder="1"/>
    <xf numFmtId="0" fontId="2" fillId="3" borderId="8" xfId="0" applyFont="1" applyFill="1" applyBorder="1" applyAlignment="1">
      <alignment horizontal="center" vertical="center"/>
    </xf>
    <xf numFmtId="0" fontId="1" fillId="2" borderId="4" xfId="0" applyFont="1" applyFill="1" applyBorder="1" applyAlignment="1">
      <alignment horizontal="center" vertical="center" wrapText="1"/>
    </xf>
    <xf numFmtId="0" fontId="4" fillId="0" borderId="1" xfId="0" applyFont="1" applyBorder="1" applyAlignment="1">
      <alignment horizontal="left" vertical="center"/>
    </xf>
    <xf numFmtId="0" fontId="4" fillId="10" borderId="1" xfId="0" applyFont="1" applyFill="1" applyBorder="1" applyAlignment="1">
      <alignment horizontal="left" vertical="center"/>
    </xf>
    <xf numFmtId="0" fontId="4" fillId="10" borderId="1" xfId="0" applyFont="1" applyFill="1" applyBorder="1" applyAlignment="1">
      <alignment horizontal="left"/>
    </xf>
    <xf numFmtId="0" fontId="4" fillId="0" borderId="1" xfId="0" applyFont="1" applyBorder="1" applyAlignment="1">
      <alignment horizontal="left"/>
    </xf>
    <xf numFmtId="0" fontId="4" fillId="13" borderId="1" xfId="0" applyFont="1" applyFill="1" applyBorder="1" applyAlignment="1">
      <alignment horizontal="center" vertical="center"/>
    </xf>
    <xf numFmtId="0" fontId="4" fillId="13" borderId="1" xfId="0" applyFont="1" applyFill="1" applyBorder="1" applyAlignment="1">
      <alignment horizontal="center"/>
    </xf>
    <xf numFmtId="0" fontId="0" fillId="0" borderId="1" xfId="0" applyBorder="1"/>
    <xf numFmtId="0" fontId="15" fillId="0" borderId="4" xfId="0" applyFont="1" applyBorder="1"/>
    <xf numFmtId="0" fontId="0" fillId="3" borderId="1" xfId="0" applyFill="1" applyBorder="1"/>
    <xf numFmtId="0" fontId="0" fillId="11" borderId="0" xfId="0" applyFill="1"/>
    <xf numFmtId="0" fontId="0" fillId="0" borderId="3" xfId="0" applyBorder="1" applyAlignment="1">
      <alignment horizontal="center"/>
    </xf>
    <xf numFmtId="0" fontId="16" fillId="0" borderId="3" xfId="0" applyFont="1" applyBorder="1" applyAlignment="1">
      <alignment horizontal="center"/>
    </xf>
    <xf numFmtId="0" fontId="0" fillId="2" borderId="7" xfId="0" applyFill="1" applyBorder="1" applyAlignment="1">
      <alignment horizontal="center"/>
    </xf>
    <xf numFmtId="0" fontId="0" fillId="3" borderId="1" xfId="0" applyFill="1" applyBorder="1" applyAlignment="1">
      <alignment horizontal="center"/>
    </xf>
    <xf numFmtId="0" fontId="0" fillId="0" borderId="0" xfId="0" applyAlignment="1">
      <alignment horizontal="left"/>
    </xf>
    <xf numFmtId="0" fontId="3" fillId="14" borderId="1" xfId="0" applyFont="1" applyFill="1" applyBorder="1" applyAlignment="1">
      <alignment horizontal="center" wrapText="1"/>
    </xf>
    <xf numFmtId="0" fontId="0" fillId="15" borderId="1" xfId="0" applyFill="1" applyBorder="1" applyAlignment="1">
      <alignment horizontal="center"/>
    </xf>
    <xf numFmtId="0" fontId="15" fillId="3" borderId="4" xfId="0" applyFont="1" applyFill="1" applyBorder="1" applyAlignment="1">
      <alignment horizontal="center"/>
    </xf>
    <xf numFmtId="0" fontId="18" fillId="5" borderId="4" xfId="0" applyFont="1" applyFill="1" applyBorder="1"/>
    <xf numFmtId="0" fontId="20" fillId="5" borderId="10" xfId="0" applyFont="1" applyFill="1" applyBorder="1" applyAlignment="1">
      <alignment horizontal="center"/>
    </xf>
    <xf numFmtId="0" fontId="6" fillId="4" borderId="12"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0" fillId="16" borderId="1" xfId="0" applyFill="1" applyBorder="1"/>
    <xf numFmtId="0" fontId="0" fillId="2" borderId="1" xfId="0" applyFill="1" applyBorder="1"/>
    <xf numFmtId="0" fontId="0" fillId="17" borderId="1" xfId="0" applyFill="1" applyBorder="1"/>
    <xf numFmtId="0" fontId="0" fillId="6" borderId="1" xfId="0" applyFill="1" applyBorder="1" applyAlignment="1">
      <alignment horizontal="left"/>
    </xf>
    <xf numFmtId="0" fontId="0" fillId="18" borderId="1" xfId="0" applyFill="1" applyBorder="1"/>
    <xf numFmtId="0" fontId="0" fillId="19" borderId="1" xfId="0" applyFill="1" applyBorder="1"/>
    <xf numFmtId="0" fontId="19" fillId="0" borderId="0" xfId="0" applyFont="1"/>
    <xf numFmtId="0" fontId="19" fillId="6" borderId="1" xfId="0" applyFont="1" applyFill="1" applyBorder="1" applyAlignment="1">
      <alignment horizontal="left"/>
    </xf>
    <xf numFmtId="0" fontId="19" fillId="16" borderId="1" xfId="0" applyFont="1" applyFill="1" applyBorder="1"/>
    <xf numFmtId="0" fontId="19" fillId="2" borderId="1" xfId="0" applyFont="1" applyFill="1" applyBorder="1"/>
    <xf numFmtId="0" fontId="19" fillId="19" borderId="1" xfId="0" applyFont="1" applyFill="1" applyBorder="1"/>
    <xf numFmtId="0" fontId="19" fillId="17" borderId="1" xfId="0" applyFont="1" applyFill="1" applyBorder="1"/>
    <xf numFmtId="0" fontId="19" fillId="18" borderId="1" xfId="0" applyFont="1" applyFill="1" applyBorder="1"/>
    <xf numFmtId="0" fontId="24" fillId="0" borderId="0" xfId="0" applyFont="1"/>
    <xf numFmtId="0" fontId="24" fillId="17" borderId="1" xfId="0" applyFont="1" applyFill="1" applyBorder="1"/>
    <xf numFmtId="0" fontId="24" fillId="0" borderId="0" xfId="0" applyFont="1" applyAlignment="1">
      <alignment horizontal="right"/>
    </xf>
    <xf numFmtId="0" fontId="24" fillId="16" borderId="1" xfId="0" applyFont="1" applyFill="1" applyBorder="1" applyAlignment="1">
      <alignment horizontal="right"/>
    </xf>
    <xf numFmtId="0" fontId="19" fillId="16" borderId="1" xfId="0" applyFont="1" applyFill="1" applyBorder="1" applyAlignment="1">
      <alignment horizontal="right"/>
    </xf>
    <xf numFmtId="0" fontId="24" fillId="6" borderId="1" xfId="0" applyFont="1" applyFill="1" applyBorder="1" applyAlignment="1">
      <alignment horizontal="right"/>
    </xf>
    <xf numFmtId="0" fontId="24" fillId="17" borderId="1" xfId="0" applyFont="1" applyFill="1" applyBorder="1" applyAlignment="1">
      <alignment horizontal="right"/>
    </xf>
    <xf numFmtId="0" fontId="24" fillId="16" borderId="1" xfId="0" applyFont="1" applyFill="1" applyBorder="1" applyAlignment="1"/>
    <xf numFmtId="0" fontId="24" fillId="18" borderId="1" xfId="0" applyFont="1" applyFill="1" applyBorder="1" applyAlignment="1">
      <alignment horizontal="right"/>
    </xf>
    <xf numFmtId="0" fontId="24" fillId="18" borderId="1" xfId="0" applyFont="1" applyFill="1" applyBorder="1" applyAlignment="1"/>
    <xf numFmtId="0" fontId="19" fillId="18" borderId="1" xfId="0" applyFont="1" applyFill="1" applyBorder="1" applyAlignment="1">
      <alignment horizontal="right"/>
    </xf>
    <xf numFmtId="0" fontId="19" fillId="17" borderId="1" xfId="0" applyFont="1" applyFill="1" applyBorder="1" applyAlignment="1">
      <alignment horizontal="right"/>
    </xf>
    <xf numFmtId="0" fontId="24" fillId="19" borderId="1" xfId="0" applyFont="1" applyFill="1" applyBorder="1" applyAlignment="1">
      <alignment horizontal="right"/>
    </xf>
    <xf numFmtId="0" fontId="19" fillId="19" borderId="1" xfId="0" applyFont="1" applyFill="1" applyBorder="1" applyAlignment="1">
      <alignment horizontal="right"/>
    </xf>
    <xf numFmtId="0" fontId="24" fillId="2" borderId="1" xfId="0" applyFont="1" applyFill="1" applyBorder="1" applyAlignment="1">
      <alignment horizontal="right"/>
    </xf>
    <xf numFmtId="0" fontId="0" fillId="3" borderId="0" xfId="0" applyFill="1"/>
    <xf numFmtId="0" fontId="0" fillId="0" borderId="0" xfId="0" applyAlignment="1">
      <alignment horizontal="left"/>
    </xf>
    <xf numFmtId="0" fontId="18" fillId="5" borderId="1" xfId="0" applyFont="1" applyFill="1" applyBorder="1" applyAlignment="1">
      <alignment horizontal="left" vertical="top" wrapText="1"/>
    </xf>
    <xf numFmtId="0" fontId="0" fillId="3" borderId="4" xfId="0" applyFill="1" applyBorder="1" applyAlignment="1">
      <alignment horizontal="right"/>
    </xf>
    <xf numFmtId="0" fontId="0" fillId="3" borderId="3" xfId="0" applyFill="1" applyBorder="1" applyAlignment="1">
      <alignment horizontal="center"/>
    </xf>
    <xf numFmtId="0" fontId="0" fillId="3" borderId="13" xfId="0" applyFill="1" applyBorder="1" applyAlignment="1">
      <alignment horizontal="center"/>
    </xf>
    <xf numFmtId="0" fontId="0" fillId="0" borderId="1" xfId="0" applyBorder="1" applyAlignment="1">
      <alignment horizontal="left" vertical="top"/>
    </xf>
    <xf numFmtId="0" fontId="3" fillId="0" borderId="3" xfId="0" applyFont="1" applyBorder="1" applyAlignment="1">
      <alignment horizontal="left"/>
    </xf>
    <xf numFmtId="0" fontId="3" fillId="0" borderId="13" xfId="0" applyFont="1" applyBorder="1" applyAlignment="1">
      <alignment horizontal="left"/>
    </xf>
    <xf numFmtId="0" fontId="8" fillId="3" borderId="1" xfId="0" applyFont="1" applyFill="1" applyBorder="1" applyAlignment="1">
      <alignment horizontal="left" wrapText="1"/>
    </xf>
    <xf numFmtId="0" fontId="8" fillId="3" borderId="9" xfId="0" applyFont="1" applyFill="1" applyBorder="1" applyAlignment="1">
      <alignment horizontal="left" wrapText="1"/>
    </xf>
    <xf numFmtId="0" fontId="1" fillId="0" borderId="1" xfId="0" applyFont="1" applyBorder="1" applyAlignment="1">
      <alignment horizontal="center"/>
    </xf>
    <xf numFmtId="0" fontId="0" fillId="3" borderId="12" xfId="0" applyFill="1" applyBorder="1" applyAlignment="1">
      <alignment horizontal="center"/>
    </xf>
    <xf numFmtId="0" fontId="0" fillId="0" borderId="1" xfId="0" applyBorder="1" applyAlignment="1">
      <alignment vertical="top" wrapTex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1" fillId="0" borderId="3" xfId="0" applyFont="1" applyBorder="1" applyAlignment="1">
      <alignment horizontal="center"/>
    </xf>
    <xf numFmtId="0" fontId="1" fillId="0" borderId="7" xfId="0" applyFont="1" applyBorder="1" applyAlignment="1">
      <alignment horizontal="center"/>
    </xf>
    <xf numFmtId="0" fontId="0" fillId="3" borderId="1" xfId="0" applyFill="1" applyBorder="1" applyAlignment="1">
      <alignment horizontal="center"/>
    </xf>
    <xf numFmtId="0" fontId="7" fillId="4" borderId="1" xfId="0" applyFont="1" applyFill="1" applyBorder="1" applyAlignment="1">
      <alignment horizontal="center" vertical="center" wrapText="1"/>
    </xf>
    <xf numFmtId="0" fontId="0" fillId="0" borderId="1" xfId="0" applyBorder="1" applyAlignment="1">
      <alignment horizontal="left"/>
    </xf>
    <xf numFmtId="0" fontId="17" fillId="0" borderId="1" xfId="0" applyFont="1" applyBorder="1" applyAlignment="1">
      <alignment horizontal="right" vertical="top"/>
    </xf>
  </cellXfs>
  <cellStyles count="1">
    <cellStyle name="Normal" xfId="0" builtinId="0"/>
  </cellStyles>
  <dxfs count="8">
    <dxf>
      <border>
        <left style="thin">
          <color auto="1"/>
        </left>
        <right style="thin">
          <color auto="1"/>
        </right>
        <top style="thin">
          <color auto="1"/>
        </top>
        <bottom style="thin">
          <color auto="1"/>
        </bottom>
        <vertical/>
        <horizontal/>
      </border>
    </dxf>
    <dxf>
      <fill>
        <patternFill>
          <bgColor theme="9" tint="0.79998168889431442"/>
        </patternFill>
      </fill>
    </dxf>
    <dxf>
      <fill>
        <patternFill>
          <bgColor theme="5" tint="0.39994506668294322"/>
        </patternFill>
      </fill>
    </dxf>
    <dxf>
      <fill>
        <patternFill>
          <bgColor theme="4" tint="0.39994506668294322"/>
        </patternFill>
      </fill>
    </dxf>
    <dxf>
      <fill>
        <patternFill>
          <bgColor rgb="FF92D050"/>
        </patternFill>
      </fill>
    </dxf>
    <dxf>
      <fill>
        <patternFill>
          <bgColor theme="8" tint="0.59996337778862885"/>
        </patternFill>
      </fill>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AE880-A927-499D-9053-5624A462A917}">
  <sheetPr codeName="Sheet1">
    <tabColor rgb="FFFFFF00"/>
  </sheetPr>
  <dimension ref="A1:V207"/>
  <sheetViews>
    <sheetView tabSelected="1" topLeftCell="A2" zoomScale="135" workbookViewId="0">
      <selection activeCell="E4" sqref="E4"/>
    </sheetView>
  </sheetViews>
  <sheetFormatPr defaultRowHeight="15" x14ac:dyDescent="0.25"/>
  <cols>
    <col min="1" max="1" width="2.140625" customWidth="1"/>
    <col min="2" max="2" width="0" hidden="1" customWidth="1"/>
    <col min="3" max="3" width="6.85546875" customWidth="1"/>
    <col min="4" max="4" width="42.85546875" customWidth="1"/>
    <col min="5" max="5" width="12" style="78" customWidth="1"/>
    <col min="6" max="6" width="63.7109375" style="78" customWidth="1"/>
    <col min="7" max="7" width="1.42578125" style="78" customWidth="1"/>
    <col min="8" max="8" width="12.140625" style="78" customWidth="1"/>
    <col min="9" max="9" width="11.7109375" style="78" customWidth="1"/>
    <col min="10" max="10" width="14.140625" style="78" customWidth="1"/>
    <col min="11" max="11" width="0" hidden="1" customWidth="1"/>
    <col min="12" max="12" width="0.5703125" customWidth="1"/>
    <col min="13" max="13" width="2.28515625" customWidth="1"/>
    <col min="14" max="14" width="0" hidden="1" customWidth="1"/>
    <col min="15" max="15" width="13.28515625" customWidth="1"/>
    <col min="16" max="16" width="39.85546875" customWidth="1"/>
    <col min="17" max="17" width="62.42578125" bestFit="1" customWidth="1"/>
    <col min="18" max="18" width="18.140625" customWidth="1"/>
    <col min="19" max="19" width="41.42578125" customWidth="1"/>
    <col min="20" max="20" width="49.28515625" customWidth="1"/>
    <col min="21" max="21" width="42.7109375" customWidth="1"/>
    <col min="22" max="22" width="26.5703125" customWidth="1"/>
  </cols>
  <sheetData>
    <row r="1" spans="1:22" ht="9.75" customHeight="1" x14ac:dyDescent="0.25">
      <c r="A1" s="23"/>
      <c r="B1" s="23"/>
      <c r="C1" s="23"/>
      <c r="D1" s="23"/>
      <c r="E1" s="23"/>
      <c r="F1" s="23"/>
      <c r="G1" s="23"/>
      <c r="H1" s="23"/>
      <c r="I1" s="23"/>
      <c r="J1" s="23"/>
      <c r="L1" s="23"/>
      <c r="O1" s="128" t="s">
        <v>651</v>
      </c>
      <c r="P1" s="129"/>
      <c r="Q1" s="130"/>
    </row>
    <row r="2" spans="1:22" ht="18" customHeight="1" thickBot="1" x14ac:dyDescent="0.3">
      <c r="A2" s="23"/>
      <c r="C2" s="123" t="s">
        <v>638</v>
      </c>
      <c r="D2" s="123"/>
      <c r="E2" s="63" t="s">
        <v>3</v>
      </c>
      <c r="F2" s="8" t="s">
        <v>650</v>
      </c>
      <c r="G2" s="73"/>
      <c r="H2" s="137" t="s">
        <v>579</v>
      </c>
      <c r="I2" s="137"/>
      <c r="J2"/>
      <c r="L2" s="23"/>
      <c r="O2" s="131"/>
      <c r="P2" s="132"/>
      <c r="Q2" s="133"/>
    </row>
    <row r="3" spans="1:22" ht="18" customHeight="1" thickBot="1" x14ac:dyDescent="0.35">
      <c r="A3" s="23"/>
      <c r="C3" s="123"/>
      <c r="D3" s="124"/>
      <c r="E3" s="62">
        <v>202</v>
      </c>
      <c r="F3" s="83" t="str">
        <f>VLOOKUP(E3,'PD Cert Data'!B4:C36,2)</f>
        <v>Terminal Velocity ##</v>
      </c>
      <c r="G3" s="73"/>
      <c r="H3" s="127" t="str">
        <f>VLOOKUP(E3,O4:R36,4)</f>
        <v>To calculate terminal velocity for various objects given cross sectional area, mass, and drag coefficient.</v>
      </c>
      <c r="I3" s="127"/>
      <c r="J3" s="127"/>
      <c r="L3" s="23"/>
      <c r="O3" s="84" t="s">
        <v>3</v>
      </c>
      <c r="P3" s="85" t="s">
        <v>4</v>
      </c>
      <c r="Q3" s="85" t="s">
        <v>478</v>
      </c>
      <c r="R3" s="8" t="s">
        <v>364</v>
      </c>
      <c r="S3" s="8" t="s">
        <v>365</v>
      </c>
      <c r="T3" s="8" t="s">
        <v>386</v>
      </c>
      <c r="U3" s="8" t="s">
        <v>475</v>
      </c>
      <c r="V3" s="31" t="s">
        <v>387</v>
      </c>
    </row>
    <row r="4" spans="1:22" ht="18.75" x14ac:dyDescent="0.3">
      <c r="A4" s="23"/>
      <c r="C4" s="14"/>
      <c r="D4" s="20" t="s">
        <v>641</v>
      </c>
      <c r="E4" s="61"/>
      <c r="F4" s="20" t="s">
        <v>642</v>
      </c>
      <c r="G4" s="73"/>
      <c r="H4" s="127"/>
      <c r="I4" s="127"/>
      <c r="J4" s="127"/>
      <c r="L4" s="23"/>
      <c r="O4" s="69">
        <v>201</v>
      </c>
      <c r="P4" s="58" t="s">
        <v>48</v>
      </c>
      <c r="Q4" s="58" t="s">
        <v>333</v>
      </c>
      <c r="R4" s="25" t="s">
        <v>366</v>
      </c>
      <c r="S4" s="26" t="s">
        <v>367</v>
      </c>
      <c r="T4" s="64" t="s">
        <v>388</v>
      </c>
      <c r="U4" s="32" t="s">
        <v>389</v>
      </c>
      <c r="V4" s="32">
        <v>38</v>
      </c>
    </row>
    <row r="5" spans="1:22" ht="15.75" x14ac:dyDescent="0.25">
      <c r="A5" s="24">
        <v>1</v>
      </c>
      <c r="C5" s="14"/>
      <c r="D5" s="15">
        <f>IF(VLOOKUP($E$3,'PD Cert Data'!$S$4:$AR$36,'Master PD Cert Data'!A5)=0,"",VLOOKUP($E$3,'PD Cert Data'!$S$4:$AR$36,'Master PD Cert Data'!A5))</f>
        <v>202</v>
      </c>
      <c r="E5" s="76" t="s">
        <v>591</v>
      </c>
      <c r="F5" s="15">
        <f>D5</f>
        <v>202</v>
      </c>
      <c r="G5" s="73"/>
      <c r="H5" s="127"/>
      <c r="I5" s="127"/>
      <c r="J5" s="127"/>
      <c r="L5" s="23"/>
      <c r="N5">
        <v>17</v>
      </c>
      <c r="O5" s="69">
        <v>202</v>
      </c>
      <c r="P5" s="11" t="s">
        <v>57</v>
      </c>
      <c r="Q5" s="11" t="s">
        <v>334</v>
      </c>
      <c r="R5" s="27" t="s">
        <v>368</v>
      </c>
      <c r="S5" s="28" t="s">
        <v>369</v>
      </c>
      <c r="T5" s="65" t="s">
        <v>390</v>
      </c>
      <c r="U5" s="33" t="s">
        <v>389</v>
      </c>
      <c r="V5" s="33" t="s">
        <v>391</v>
      </c>
    </row>
    <row r="6" spans="1:22" x14ac:dyDescent="0.25">
      <c r="A6" s="24">
        <v>2</v>
      </c>
      <c r="C6" s="74"/>
      <c r="D6" s="16" t="str">
        <f>IF(VLOOKUP($E$3,'PD Cert Data'!$S$4:$AR$36,'Master PD Cert Data'!A6)=0,"",VLOOKUP($E$3,'PD Cert Data'!$S$4:$AR$36,'Master PD Cert Data'!A6))</f>
        <v>Fixed vs. Relative References</v>
      </c>
      <c r="E6" s="75">
        <v>1</v>
      </c>
      <c r="F6" s="18" t="str">
        <f>IF(VLOOKUP($E$3,'PD Cert Data'!$BI$4:$CD$36,'Master PD Cert Data'!A6)=0,"",VLOOKUP($E$3,'PD Cert Data'!BI$4:$CD$36,'Master PD Cert Data'!A6))</f>
        <v>Newton's 1st</v>
      </c>
      <c r="G6" s="73"/>
      <c r="H6" s="127"/>
      <c r="I6" s="127"/>
      <c r="J6" s="127"/>
      <c r="L6" s="23"/>
      <c r="N6">
        <v>16</v>
      </c>
      <c r="O6" s="69">
        <v>203</v>
      </c>
      <c r="P6" s="58" t="s">
        <v>65</v>
      </c>
      <c r="Q6" s="58" t="s">
        <v>334</v>
      </c>
      <c r="R6" s="29" t="s">
        <v>542</v>
      </c>
      <c r="S6" s="26" t="s">
        <v>370</v>
      </c>
      <c r="T6" s="64" t="s">
        <v>392</v>
      </c>
      <c r="U6" s="32" t="s">
        <v>389</v>
      </c>
      <c r="V6" s="34" t="s">
        <v>393</v>
      </c>
    </row>
    <row r="7" spans="1:22" ht="15.75" x14ac:dyDescent="0.25">
      <c r="A7" s="24">
        <v>3</v>
      </c>
      <c r="C7" s="74"/>
      <c r="D7" s="16" t="str">
        <f>IF(VLOOKUP($E$3,'PD Cert Data'!$S$4:$AR$36,'Master PD Cert Data'!A7)=0,"",VLOOKUP($E$3,'PD Cert Data'!$S$4:$AR$36,'Master PD Cert Data'!A7))</f>
        <v>Graphing XY scatter</v>
      </c>
      <c r="E7" s="75">
        <v>2</v>
      </c>
      <c r="F7" s="18" t="str">
        <f>IF(VLOOKUP($E$3,'PD Cert Data'!$BI$4:$CD$36,'Master PD Cert Data'!A7)=0,"",VLOOKUP($E$3,'PD Cert Data'!BI$4:$CD$36,'Master PD Cert Data'!A7))</f>
        <v>Newton's 2nd</v>
      </c>
      <c r="G7" s="73"/>
      <c r="H7" s="127"/>
      <c r="I7" s="127"/>
      <c r="J7" s="127"/>
      <c r="L7" s="23"/>
      <c r="N7">
        <v>15</v>
      </c>
      <c r="O7" s="68">
        <v>204</v>
      </c>
      <c r="P7" s="12" t="s">
        <v>67</v>
      </c>
      <c r="Q7" s="11" t="s">
        <v>335</v>
      </c>
      <c r="R7" s="27" t="s">
        <v>371</v>
      </c>
      <c r="S7" s="28" t="s">
        <v>372</v>
      </c>
      <c r="T7" s="65" t="s">
        <v>394</v>
      </c>
      <c r="U7" s="33" t="s">
        <v>389</v>
      </c>
      <c r="V7" s="33" t="s">
        <v>395</v>
      </c>
    </row>
    <row r="8" spans="1:22" x14ac:dyDescent="0.25">
      <c r="A8" s="24">
        <v>4</v>
      </c>
      <c r="C8" s="74"/>
      <c r="D8" s="16" t="str">
        <f>IF(VLOOKUP($E$3,'PD Cert Data'!$S$4:$AR$36,'Master PD Cert Data'!A8)=0,"",VLOOKUP($E$3,'PD Cert Data'!$S$4:$AR$36,'Master PD Cert Data'!A8))</f>
        <v>Formula Writing: Basic Calculations</v>
      </c>
      <c r="E8" s="75">
        <v>3</v>
      </c>
      <c r="F8" s="18" t="str">
        <f>IF(VLOOKUP($E$3,'PD Cert Data'!$BI$4:$CD$36,'Master PD Cert Data'!A8)=0,"",VLOOKUP($E$3,'PD Cert Data'!BI$4:$CD$36,'Master PD Cert Data'!A8))</f>
        <v>Drag Force Model</v>
      </c>
      <c r="G8" s="73"/>
      <c r="H8" s="127"/>
      <c r="I8" s="127"/>
      <c r="J8" s="127"/>
      <c r="L8" s="23"/>
      <c r="N8">
        <v>14</v>
      </c>
      <c r="O8" s="68">
        <v>205</v>
      </c>
      <c r="P8" s="59" t="s">
        <v>336</v>
      </c>
      <c r="Q8" s="58" t="s">
        <v>337</v>
      </c>
      <c r="R8" s="36" t="s">
        <v>373</v>
      </c>
      <c r="S8" s="26" t="s">
        <v>374</v>
      </c>
      <c r="T8" s="64" t="s">
        <v>396</v>
      </c>
      <c r="U8" s="32" t="s">
        <v>389</v>
      </c>
      <c r="V8" s="34" t="s">
        <v>397</v>
      </c>
    </row>
    <row r="9" spans="1:22" x14ac:dyDescent="0.25">
      <c r="A9" s="24">
        <v>5</v>
      </c>
      <c r="C9" s="74"/>
      <c r="D9" s="16" t="str">
        <f>IF(VLOOKUP($E$3,'PD Cert Data'!$S$4:$AR$36,'Master PD Cert Data'!A9)=0,"",VLOOKUP($E$3,'PD Cert Data'!$S$4:$AR$36,'Master PD Cert Data'!A9))</f>
        <v>Square Root and Raising to Power</v>
      </c>
      <c r="E9" s="75">
        <v>4</v>
      </c>
      <c r="F9" s="18" t="str">
        <f>IF(VLOOKUP($E$3,'PD Cert Data'!$BI$4:$CD$36,'Master PD Cert Data'!A9)=0,"",VLOOKUP($E$3,'PD Cert Data'!BI$4:$CD$36,'Master PD Cert Data'!A9))</f>
        <v>Area Equation</v>
      </c>
      <c r="G9" s="73"/>
      <c r="H9" s="127"/>
      <c r="I9" s="127"/>
      <c r="J9" s="127"/>
      <c r="L9" s="23"/>
      <c r="N9">
        <v>13</v>
      </c>
      <c r="O9" s="68">
        <v>205.1</v>
      </c>
      <c r="P9" s="12" t="s">
        <v>361</v>
      </c>
      <c r="Q9" s="11" t="s">
        <v>337</v>
      </c>
      <c r="R9" s="30" t="s">
        <v>409</v>
      </c>
      <c r="S9" s="30" t="s">
        <v>410</v>
      </c>
      <c r="T9" s="65" t="s">
        <v>411</v>
      </c>
      <c r="U9" s="33" t="s">
        <v>389</v>
      </c>
      <c r="V9" s="33" t="s">
        <v>397</v>
      </c>
    </row>
    <row r="10" spans="1:22" x14ac:dyDescent="0.25">
      <c r="A10" s="24">
        <v>6</v>
      </c>
      <c r="C10" s="74"/>
      <c r="D10" s="16" t="str">
        <f>IF(VLOOKUP($E$3,'PD Cert Data'!$S$4:$AR$36,'Master PD Cert Data'!A10)=0,"",VLOOKUP($E$3,'PD Cert Data'!$S$4:$AR$36,'Master PD Cert Data'!A10))</f>
        <v>Formula Fill Handle Replication</v>
      </c>
      <c r="E10" s="75">
        <v>5</v>
      </c>
      <c r="F10" s="18" t="str">
        <f>IF(VLOOKUP($E$3,'PD Cert Data'!$BI$4:$CD$36,'Master PD Cert Data'!A10)=0,"",VLOOKUP($E$3,'PD Cert Data'!BI$4:$CD$36,'Master PD Cert Data'!A10))</f>
        <v>Velocity vs. Time Graphing</v>
      </c>
      <c r="G10" s="23"/>
      <c r="H10" s="23"/>
      <c r="I10" s="23"/>
      <c r="J10" s="23"/>
      <c r="L10" s="23"/>
      <c r="N10">
        <v>12</v>
      </c>
      <c r="O10" s="68">
        <v>206</v>
      </c>
      <c r="P10" s="59" t="s">
        <v>362</v>
      </c>
      <c r="Q10" s="58" t="s">
        <v>338</v>
      </c>
      <c r="R10" s="36" t="s">
        <v>375</v>
      </c>
      <c r="S10" s="37" t="s">
        <v>376</v>
      </c>
      <c r="T10" s="59" t="s">
        <v>398</v>
      </c>
      <c r="U10" s="38" t="s">
        <v>389</v>
      </c>
      <c r="V10" s="39" t="s">
        <v>399</v>
      </c>
    </row>
    <row r="11" spans="1:22" x14ac:dyDescent="0.25">
      <c r="A11" s="24">
        <v>7</v>
      </c>
      <c r="C11" s="74"/>
      <c r="D11" s="16" t="str">
        <f>IF(VLOOKUP($E$3,'PD Cert Data'!$S$4:$AR$36,'Master PD Cert Data'!A11)=0,"",VLOOKUP($E$3,'PD Cert Data'!$S$4:$AR$36,'Master PD Cert Data'!A11))</f>
        <v>Goal Seek</v>
      </c>
      <c r="E11" s="75">
        <v>6</v>
      </c>
      <c r="F11" s="18" t="str">
        <f>IF(VLOOKUP($E$3,'PD Cert Data'!$BI$4:$CD$36,'Master PD Cert Data'!A11)=0,"",VLOOKUP($E$3,'PD Cert Data'!BI$4:$CD$36,'Master PD Cert Data'!A11))</f>
        <v>Weight</v>
      </c>
      <c r="G11" s="23"/>
      <c r="H11"/>
      <c r="I11"/>
      <c r="J11"/>
      <c r="N11">
        <v>11</v>
      </c>
      <c r="O11" s="68">
        <v>207</v>
      </c>
      <c r="P11" s="12" t="s">
        <v>90</v>
      </c>
      <c r="Q11" s="11" t="s">
        <v>339</v>
      </c>
      <c r="R11" s="30" t="s">
        <v>377</v>
      </c>
      <c r="S11" s="30" t="s">
        <v>378</v>
      </c>
      <c r="T11" s="65" t="s">
        <v>400</v>
      </c>
      <c r="U11" s="33" t="s">
        <v>457</v>
      </c>
      <c r="V11" s="33" t="s">
        <v>401</v>
      </c>
    </row>
    <row r="12" spans="1:22" ht="15.75" x14ac:dyDescent="0.25">
      <c r="A12" s="24">
        <v>8</v>
      </c>
      <c r="C12" s="74"/>
      <c r="D12" s="16" t="str">
        <f>IF(VLOOKUP($E$3,'PD Cert Data'!$S$4:$AR$36,'Master PD Cert Data'!A12)=0,"",VLOOKUP($E$3,'PD Cert Data'!$S$4:$AR$36,'Master PD Cert Data'!A12))</f>
        <v>Micro Tolerance Goal Seek</v>
      </c>
      <c r="E12" s="75">
        <v>7</v>
      </c>
      <c r="F12" s="18" t="str">
        <f>IF(VLOOKUP($E$3,'PD Cert Data'!$BI$4:$CD$36,'Master PD Cert Data'!A12)=0,"",VLOOKUP($E$3,'PD Cert Data'!BI$4:$CD$36,'Master PD Cert Data'!A12))</f>
        <v>Acceleration</v>
      </c>
      <c r="G12" s="23"/>
      <c r="H12" s="125" t="s">
        <v>353</v>
      </c>
      <c r="I12" s="125"/>
      <c r="J12" s="125"/>
      <c r="N12">
        <v>10</v>
      </c>
      <c r="O12" s="69">
        <v>208</v>
      </c>
      <c r="P12" s="58" t="s">
        <v>103</v>
      </c>
      <c r="Q12" s="58" t="s">
        <v>340</v>
      </c>
      <c r="R12" s="36" t="s">
        <v>541</v>
      </c>
      <c r="S12" s="36" t="s">
        <v>379</v>
      </c>
      <c r="T12" s="59" t="s">
        <v>402</v>
      </c>
      <c r="U12" s="38" t="s">
        <v>389</v>
      </c>
      <c r="V12" s="38">
        <v>8000</v>
      </c>
    </row>
    <row r="13" spans="1:22" ht="18.75" x14ac:dyDescent="0.25">
      <c r="A13" s="24">
        <v>9</v>
      </c>
      <c r="C13" s="74"/>
      <c r="D13" s="16" t="str">
        <f>IF(VLOOKUP($E$3,'PD Cert Data'!$S$4:$AR$36,'Master PD Cert Data'!A13)=0,"",VLOOKUP($E$3,'PD Cert Data'!$S$4:$AR$36,'Master PD Cert Data'!A13))</f>
        <v>Scientific Notation Shorthand</v>
      </c>
      <c r="E13" s="75">
        <v>8</v>
      </c>
      <c r="F13" s="18" t="str">
        <f>IF(VLOOKUP($E$3,'PD Cert Data'!$BI$4:$CD$36,'Master PD Cert Data'!A13)=0,"",VLOOKUP($E$3,'PD Cert Data'!BI$4:$CD$36,'Master PD Cert Data'!A13))</f>
        <v>Drag Coefficients</v>
      </c>
      <c r="G13" s="23"/>
      <c r="H13" s="3" t="s">
        <v>290</v>
      </c>
      <c r="I13" s="3" t="s">
        <v>291</v>
      </c>
      <c r="J13" s="3" t="s">
        <v>292</v>
      </c>
      <c r="N13">
        <v>9</v>
      </c>
      <c r="O13" s="69">
        <v>209</v>
      </c>
      <c r="P13" s="11" t="s">
        <v>109</v>
      </c>
      <c r="Q13" s="11" t="s">
        <v>341</v>
      </c>
      <c r="R13" s="30" t="s">
        <v>380</v>
      </c>
      <c r="S13" s="30" t="s">
        <v>381</v>
      </c>
      <c r="T13" s="65" t="s">
        <v>403</v>
      </c>
      <c r="U13" s="33" t="s">
        <v>389</v>
      </c>
      <c r="V13" s="33" t="s">
        <v>404</v>
      </c>
    </row>
    <row r="14" spans="1:22" x14ac:dyDescent="0.25">
      <c r="A14" s="24">
        <v>10</v>
      </c>
      <c r="C14" s="74"/>
      <c r="D14" s="16" t="str">
        <f>IF(VLOOKUP($E$3,'PD Cert Data'!$S$4:$AR$36,'Master PD Cert Data'!A14)=0,"",VLOOKUP($E$3,'PD Cert Data'!$S$4:$AR$36,'Master PD Cert Data'!A14))</f>
        <v>Counting by Uniform or Varying Units</v>
      </c>
      <c r="E14" s="75">
        <v>9</v>
      </c>
      <c r="F14" s="18" t="str">
        <f>IF(VLOOKUP($E$3,'PD Cert Data'!$BI$4:$CD$36,'Master PD Cert Data'!A14)=0,"",VLOOKUP($E$3,'PD Cert Data'!BI$4:$CD$36,'Master PD Cert Data'!A14))</f>
        <v>Dimensional Analysis</v>
      </c>
      <c r="G14" s="23"/>
      <c r="H14" s="2" t="str">
        <f>IF(VLOOKUP($E$3,'PD Cert Data'!$B$4:$R$36,'Master PD Cert Data'!N5)=0,"",VLOOKUP($E$3,'PD Cert Data'!$B$4:$R$36,'Master PD Cert Data'!N5))</f>
        <v>HS-PS2-1</v>
      </c>
      <c r="I14" s="2" t="str">
        <f>IF($E$3=OR(501,502,503,504.1,504.2,504.3,504.4,505,506,507),"","NGSS SEP 1")</f>
        <v>NGSS SEP 1</v>
      </c>
      <c r="J14" s="2" t="str">
        <f>IF($E$3=OR(501,502,503,504.1,504.2,504.3,504.4,505,506,507),"","NGSS CCC 1")</f>
        <v>NGSS CCC 1</v>
      </c>
      <c r="N14">
        <v>8</v>
      </c>
      <c r="O14" s="69">
        <v>210</v>
      </c>
      <c r="P14" s="58" t="s">
        <v>123</v>
      </c>
      <c r="Q14" s="58" t="s">
        <v>341</v>
      </c>
      <c r="R14" s="36" t="s">
        <v>382</v>
      </c>
      <c r="S14" s="36" t="s">
        <v>383</v>
      </c>
      <c r="T14" s="59" t="s">
        <v>405</v>
      </c>
      <c r="U14" s="38" t="s">
        <v>389</v>
      </c>
      <c r="V14" s="38" t="s">
        <v>406</v>
      </c>
    </row>
    <row r="15" spans="1:22" x14ac:dyDescent="0.25">
      <c r="A15" s="24">
        <v>11</v>
      </c>
      <c r="C15" s="74"/>
      <c r="D15" s="16" t="str">
        <f>IF(VLOOKUP($E$3,'PD Cert Data'!$S$4:$AR$36,'Master PD Cert Data'!A15)=0,"",VLOOKUP($E$3,'PD Cert Data'!$S$4:$AR$36,'Master PD Cert Data'!A15))</f>
        <v>Model Motion with line or Bar Graphs</v>
      </c>
      <c r="E15" s="75">
        <v>10</v>
      </c>
      <c r="F15" s="18" t="str">
        <f>IF(VLOOKUP($E$3,'PD Cert Data'!$BI$4:$CD$36,'Master PD Cert Data'!A15)=0,"",VLOOKUP($E$3,'PD Cert Data'!BI$4:$CD$36,'Master PD Cert Data'!A15))</f>
        <v>SI Units</v>
      </c>
      <c r="G15" s="23"/>
      <c r="H15" s="2" t="str">
        <f>IF(VLOOKUP($E$3,'PD Cert Data'!$B$4:$R$36,'Master PD Cert Data'!N6)=0,"",VLOOKUP($E$3,'PD Cert Data'!$B$4:$R$36,'Master PD Cert Data'!N6))</f>
        <v>HS-PS4-2</v>
      </c>
      <c r="I15" s="2" t="str">
        <f>IF($E$3=OR(501,502,503,504.1,504.2,504.3,504.4,505,506,507),"","NGSS SEP 2")</f>
        <v>NGSS SEP 2</v>
      </c>
      <c r="J15" s="2" t="str">
        <f>IF($E$3=OR(501,502,503,504.1,504.2,504.3,504.4,505,506,507),"","NGSS CCC 2")</f>
        <v>NGSS CCC 2</v>
      </c>
      <c r="N15">
        <v>7</v>
      </c>
      <c r="O15" s="69">
        <v>211</v>
      </c>
      <c r="P15" s="11" t="s">
        <v>127</v>
      </c>
      <c r="Q15" s="11" t="s">
        <v>342</v>
      </c>
      <c r="R15" s="30" t="s">
        <v>384</v>
      </c>
      <c r="S15" s="30" t="s">
        <v>385</v>
      </c>
      <c r="T15" s="65" t="s">
        <v>407</v>
      </c>
      <c r="U15" s="33" t="s">
        <v>389</v>
      </c>
      <c r="V15" s="33" t="s">
        <v>408</v>
      </c>
    </row>
    <row r="16" spans="1:22" ht="15.75" x14ac:dyDescent="0.25">
      <c r="A16" s="24">
        <v>12</v>
      </c>
      <c r="C16" s="74"/>
      <c r="D16" s="16" t="str">
        <f>IF(VLOOKUP($E$3,'PD Cert Data'!$S$4:$AR$36,'Master PD Cert Data'!A16)=0,"",VLOOKUP($E$3,'PD Cert Data'!$S$4:$AR$36,'Master PD Cert Data'!A16))</f>
        <v>Counting Time at Varying Increments</v>
      </c>
      <c r="E16" s="75">
        <v>11</v>
      </c>
      <c r="F16" s="18" t="str">
        <f>IF(VLOOKUP($E$3,'PD Cert Data'!$BI$4:$CD$36,'Master PD Cert Data'!A16)=0,"",VLOOKUP($E$3,'PD Cert Data'!BI$4:$CD$36,'Master PD Cert Data'!A16))</f>
        <v>Unit Conversion</v>
      </c>
      <c r="G16" s="23"/>
      <c r="H16" s="2" t="str">
        <f>IF(VLOOKUP($E$3,'PD Cert Data'!$B$4:$R$36,'Master PD Cert Data'!N7)=0,"",VLOOKUP($E$3,'PD Cert Data'!$B$4:$R$36,'Master PD Cert Data'!N7))</f>
        <v>HS-ETS1-4</v>
      </c>
      <c r="I16" s="2" t="str">
        <f>IF($E$3=OR(501,502,503,504.1,504.2,504.3,504.4,505,506,507),"","NGSS SEP 3")</f>
        <v>NGSS SEP 3</v>
      </c>
      <c r="J16" s="2" t="str">
        <f>IF($E$3=OR(501,502,503,504.1,504.2,504.3,504.4,505,506,507),"","NGSS CCC 3")</f>
        <v>NGSS CCC 3</v>
      </c>
      <c r="N16">
        <v>6</v>
      </c>
      <c r="O16" s="13">
        <v>301</v>
      </c>
      <c r="P16" s="58" t="s">
        <v>136</v>
      </c>
      <c r="Q16" s="58" t="s">
        <v>137</v>
      </c>
      <c r="R16" s="42" t="s">
        <v>543</v>
      </c>
      <c r="S16" s="37" t="s">
        <v>412</v>
      </c>
      <c r="T16" s="59" t="s">
        <v>437</v>
      </c>
      <c r="U16" s="38"/>
      <c r="V16" s="38" t="s">
        <v>438</v>
      </c>
    </row>
    <row r="17" spans="1:22" ht="16.5" x14ac:dyDescent="0.3">
      <c r="A17" s="24">
        <v>13</v>
      </c>
      <c r="C17" s="74"/>
      <c r="D17" s="16" t="str">
        <f>IF(VLOOKUP($E$3,'PD Cert Data'!$S$4:$AR$36,'Master PD Cert Data'!A17)=0,"",VLOOKUP($E$3,'PD Cert Data'!$S$4:$AR$36,'Master PD Cert Data'!A17))</f>
        <v>Slope Expressing Rate of Change</v>
      </c>
      <c r="E17" s="75">
        <v>12</v>
      </c>
      <c r="F17" s="18" t="str">
        <f>IF(VLOOKUP($E$3,'PD Cert Data'!$BI$4:$CD$36,'Master PD Cert Data'!A17)=0,"",VLOOKUP($E$3,'PD Cert Data'!BI$4:$CD$36,'Master PD Cert Data'!A17))</f>
        <v>Writing Fluency</v>
      </c>
      <c r="G17" s="23"/>
      <c r="H17" s="2" t="str">
        <f>IF(VLOOKUP($E$3,'PD Cert Data'!$B$4:$R$36,'Master PD Cert Data'!N8)=0,"",VLOOKUP($E$3,'PD Cert Data'!$B$4:$R$36,'Master PD Cert Data'!N8))</f>
        <v/>
      </c>
      <c r="I17" s="2" t="str">
        <f>IF($E$3=OR(501,502,503,504.1,504.2,504.3,504.4,505,506,507),"","NGSS SEP 4")</f>
        <v>NGSS SEP 4</v>
      </c>
      <c r="J17" s="2" t="str">
        <f>IF($E$3=OR(501,502,503,504.1,504.2,504.3,504.4,505,506,507),"","NGSS CCC 4")</f>
        <v>NGSS CCC 4</v>
      </c>
      <c r="N17">
        <v>5</v>
      </c>
      <c r="O17" s="13">
        <v>302</v>
      </c>
      <c r="P17" s="11" t="s">
        <v>145</v>
      </c>
      <c r="Q17" s="11" t="s">
        <v>343</v>
      </c>
      <c r="R17" s="30" t="s">
        <v>544</v>
      </c>
      <c r="S17" s="28" t="s">
        <v>420</v>
      </c>
      <c r="T17" s="65" t="s">
        <v>439</v>
      </c>
      <c r="U17" s="33" t="s">
        <v>389</v>
      </c>
      <c r="V17" s="35" t="s">
        <v>440</v>
      </c>
    </row>
    <row r="18" spans="1:22" x14ac:dyDescent="0.25">
      <c r="A18" s="24">
        <v>14</v>
      </c>
      <c r="C18" s="74"/>
      <c r="D18" s="16" t="str">
        <f>IF(VLOOKUP($E$3,'PD Cert Data'!$S$4:$AR$36,'Master PD Cert Data'!A18)=0,"",VLOOKUP($E$3,'PD Cert Data'!$S$4:$AR$36,'Master PD Cert Data'!A18))</f>
        <v>Using Math to Illustrate Fundamental Laws</v>
      </c>
      <c r="E18" s="75">
        <v>13</v>
      </c>
      <c r="F18" s="18" t="str">
        <f>IF(VLOOKUP($E$3,'PD Cert Data'!$BI$4:$CD$36,'Master PD Cert Data'!A18)=0,"",VLOOKUP($E$3,'PD Cert Data'!BI$4:$CD$36,'Master PD Cert Data'!A18))</f>
        <v/>
      </c>
      <c r="G18" s="23"/>
      <c r="H18" s="2" t="str">
        <f>IF(VLOOKUP($E$3,'PD Cert Data'!$B$4:$R$36,'Master PD Cert Data'!N9)=0,"",VLOOKUP($E$3,'PD Cert Data'!$B$4:$R$36,'Master PD Cert Data'!N9))</f>
        <v/>
      </c>
      <c r="I18" s="2" t="str">
        <f>IF($E$3=OR(501,502,503,504.1,504.2,504.3,504.4,505,506,507),"","NGSS SEP 5")</f>
        <v>NGSS SEP 5</v>
      </c>
      <c r="J18" s="2" t="str">
        <f>IF(OR(E3=301,E3=302,E3=304,E3=305,E3=306,E3=205,E3=206,E3=209,E3=210,E3=603,E3="205B"),"NGSS CCC 5","")</f>
        <v/>
      </c>
      <c r="N18">
        <v>4</v>
      </c>
      <c r="O18" s="13">
        <v>303</v>
      </c>
      <c r="P18" s="58" t="s">
        <v>151</v>
      </c>
      <c r="Q18" s="58" t="s">
        <v>344</v>
      </c>
      <c r="R18" s="36" t="s">
        <v>413</v>
      </c>
      <c r="S18" s="37" t="s">
        <v>414</v>
      </c>
      <c r="T18" s="59" t="s">
        <v>441</v>
      </c>
      <c r="U18" s="38" t="s">
        <v>389</v>
      </c>
      <c r="V18" s="38" t="s">
        <v>442</v>
      </c>
    </row>
    <row r="19" spans="1:22" x14ac:dyDescent="0.25">
      <c r="A19" s="24">
        <v>15</v>
      </c>
      <c r="C19" s="74"/>
      <c r="D19" s="16" t="str">
        <f>IF(VLOOKUP($E$3,'PD Cert Data'!$S$4:$AR$36,'Master PD Cert Data'!A19)=0,"",VLOOKUP($E$3,'PD Cert Data'!$S$4:$AR$36,'Master PD Cert Data'!A19))</f>
        <v/>
      </c>
      <c r="E19" s="75">
        <v>14</v>
      </c>
      <c r="F19" s="18" t="str">
        <f>IF(VLOOKUP($E$3,'PD Cert Data'!$BI$4:$CD$36,'Master PD Cert Data'!A19)=0,"",VLOOKUP($E$3,'PD Cert Data'!BI$4:$CD$36,'Master PD Cert Data'!A19))</f>
        <v/>
      </c>
      <c r="G19" s="23"/>
      <c r="H19" s="2" t="str">
        <f>IF(VLOOKUP($E$3,'PD Cert Data'!$B$4:$R$36,'Master PD Cert Data'!N10)=0,"",VLOOKUP($E$3,'PD Cert Data'!$B$4:$R$36,'Master PD Cert Data'!N10))</f>
        <v/>
      </c>
      <c r="I19" s="2" t="str">
        <f>IF($E$3=OR(501,502,503,504.1,504.2,504.3,504.4,505,506,507),"","NGSS SEP 6")</f>
        <v>NGSS SEP 6</v>
      </c>
      <c r="J19" s="2" t="str">
        <f>IF(OR(E3=204,E3=603),"NGSS CCC 6","")</f>
        <v/>
      </c>
      <c r="N19">
        <v>3</v>
      </c>
      <c r="O19" s="13">
        <v>304</v>
      </c>
      <c r="P19" s="11" t="s">
        <v>166</v>
      </c>
      <c r="Q19" s="11" t="s">
        <v>345</v>
      </c>
      <c r="R19" s="30" t="s">
        <v>415</v>
      </c>
      <c r="S19" s="28" t="s">
        <v>416</v>
      </c>
      <c r="T19" s="65" t="s">
        <v>443</v>
      </c>
      <c r="U19" s="33" t="s">
        <v>389</v>
      </c>
      <c r="V19" s="35" t="s">
        <v>444</v>
      </c>
    </row>
    <row r="20" spans="1:22" ht="15.75" x14ac:dyDescent="0.25">
      <c r="A20" s="24">
        <v>16</v>
      </c>
      <c r="C20" s="74"/>
      <c r="D20" s="16" t="str">
        <f>IF(VLOOKUP($E$3,'PD Cert Data'!$S$4:$AR$36,'Master PD Cert Data'!A20)=0,"",VLOOKUP($E$3,'PD Cert Data'!$S$4:$AR$36,'Master PD Cert Data'!A20))</f>
        <v/>
      </c>
      <c r="E20" s="75">
        <v>15</v>
      </c>
      <c r="F20" s="18" t="str">
        <f>IF(VLOOKUP($E$3,'PD Cert Data'!$BI$4:$CD$36,'Master PD Cert Data'!A20)=0,"",VLOOKUP($E$3,'PD Cert Data'!BI$4:$CD$36,'Master PD Cert Data'!A20))</f>
        <v/>
      </c>
      <c r="G20" s="23"/>
      <c r="H20" s="2" t="str">
        <f>IF(VLOOKUP($E$3,'PD Cert Data'!$B$4:$R$36,'Master PD Cert Data'!N11)=0,"",VLOOKUP($E$3,'PD Cert Data'!$B$4:$R$36,'Master PD Cert Data'!N11))</f>
        <v/>
      </c>
      <c r="I20" s="2" t="str">
        <f>IF($E$3=OR(501,502,503,504.1,504.2,504.3,504.4,505,506,507),"","NGSS SEP 7")</f>
        <v>NGSS SEP 7</v>
      </c>
      <c r="J20" s="2" t="str">
        <f>IF(OR(E3=402,E3=403,E3=305,E3=306),"NGSS CCC 7","")</f>
        <v/>
      </c>
      <c r="O20" s="13">
        <v>305</v>
      </c>
      <c r="P20" s="58" t="s">
        <v>355</v>
      </c>
      <c r="Q20" s="58" t="s">
        <v>357</v>
      </c>
      <c r="R20" s="43" t="s">
        <v>417</v>
      </c>
      <c r="S20" s="37" t="s">
        <v>418</v>
      </c>
      <c r="T20" s="59" t="s">
        <v>445</v>
      </c>
      <c r="U20" s="38" t="s">
        <v>389</v>
      </c>
      <c r="V20" s="38" t="s">
        <v>446</v>
      </c>
    </row>
    <row r="21" spans="1:22" x14ac:dyDescent="0.25">
      <c r="A21" s="24">
        <v>17</v>
      </c>
      <c r="C21" s="74"/>
      <c r="D21" s="16" t="str">
        <f>IF(VLOOKUP($E$3,'PD Cert Data'!$S$4:$AR$36,'Master PD Cert Data'!A21)=0,"",VLOOKUP($E$3,'PD Cert Data'!$S$4:$AR$36,'Master PD Cert Data'!A21))</f>
        <v/>
      </c>
      <c r="E21" s="75">
        <v>16</v>
      </c>
      <c r="F21" s="18" t="str">
        <f>IF(VLOOKUP($E$3,'PD Cert Data'!$BI$4:$CD$36,'Master PD Cert Data'!A21)=0,"",VLOOKUP($E$3,'PD Cert Data'!BI$4:$CD$36,'Master PD Cert Data'!A21))</f>
        <v/>
      </c>
      <c r="G21" s="23"/>
      <c r="H21" s="2" t="str">
        <f>IF(VLOOKUP($E$3,'PD Cert Data'!$B$4:$R$36,'Master PD Cert Data'!N12)=0,"",VLOOKUP($E$3,'PD Cert Data'!$B$4:$R$36,'Master PD Cert Data'!N12))</f>
        <v/>
      </c>
      <c r="I21" s="2" t="str">
        <f>IF($E$3=OR(501,502,503,504.1,504.2,504.3,504.4,505,506,507),"","NGSS SEP 8")</f>
        <v>NGSS SEP 8</v>
      </c>
      <c r="J21" s="2"/>
      <c r="O21" s="13">
        <v>306</v>
      </c>
      <c r="P21" s="11" t="s">
        <v>354</v>
      </c>
      <c r="Q21" s="11" t="s">
        <v>356</v>
      </c>
      <c r="R21" s="30" t="s">
        <v>545</v>
      </c>
      <c r="S21" s="28" t="s">
        <v>419</v>
      </c>
      <c r="T21" s="65" t="s">
        <v>447</v>
      </c>
      <c r="U21" s="33" t="s">
        <v>389</v>
      </c>
      <c r="V21" s="35" t="s">
        <v>448</v>
      </c>
    </row>
    <row r="22" spans="1:22" x14ac:dyDescent="0.25">
      <c r="A22" s="24">
        <v>18</v>
      </c>
      <c r="C22" s="74"/>
      <c r="D22" s="16" t="str">
        <f>IF(VLOOKUP($E$3,'PD Cert Data'!$S$4:$AR$36,'Master PD Cert Data'!A22)=0,"",VLOOKUP($E$3,'PD Cert Data'!$S$4:$AR$36,'Master PD Cert Data'!A22))</f>
        <v/>
      </c>
      <c r="E22" s="75">
        <v>17</v>
      </c>
      <c r="F22" s="18" t="str">
        <f>IF(VLOOKUP($E$3,'PD Cert Data'!$BI$4:$CD$36,'Master PD Cert Data'!A22)=0,"",VLOOKUP($E$3,'PD Cert Data'!BI$4:$CD$36,'Master PD Cert Data'!A22))</f>
        <v/>
      </c>
      <c r="G22" s="23"/>
      <c r="H22" s="2" t="str">
        <f>IF(VLOOKUP($E$3,'PD Cert Data'!$B$4:$R$36,'Master PD Cert Data'!N13)=0,"",VLOOKUP($E$3,'PD Cert Data'!$B$4:$R$36,'Master PD Cert Data'!N13))</f>
        <v/>
      </c>
      <c r="I22" s="2"/>
      <c r="J22" s="2"/>
      <c r="O22" s="9">
        <v>401</v>
      </c>
      <c r="P22" s="58" t="s">
        <v>183</v>
      </c>
      <c r="Q22" s="58" t="s">
        <v>346</v>
      </c>
      <c r="R22" s="29" t="s">
        <v>421</v>
      </c>
      <c r="S22" s="26" t="s">
        <v>422</v>
      </c>
      <c r="T22" s="59" t="s">
        <v>449</v>
      </c>
      <c r="U22" s="38" t="s">
        <v>457</v>
      </c>
      <c r="V22" s="38" t="s">
        <v>450</v>
      </c>
    </row>
    <row r="23" spans="1:22" ht="15.75" x14ac:dyDescent="0.25">
      <c r="A23" s="24">
        <v>19</v>
      </c>
      <c r="C23" s="74"/>
      <c r="D23" s="16" t="str">
        <f>IF(VLOOKUP($E$3,'PD Cert Data'!$S$4:$AR$36,'Master PD Cert Data'!A23)=0,"",VLOOKUP($E$3,'PD Cert Data'!$S$4:$AR$36,'Master PD Cert Data'!A23))</f>
        <v/>
      </c>
      <c r="E23" s="75">
        <v>18</v>
      </c>
      <c r="F23" s="18" t="str">
        <f>IF(VLOOKUP($E$3,'PD Cert Data'!$BI$4:$CD$36,'Master PD Cert Data'!A23)=0,"",VLOOKUP($E$3,'PD Cert Data'!BI$4:$CD$36,'Master PD Cert Data'!A23))</f>
        <v/>
      </c>
      <c r="G23" s="23"/>
      <c r="H23" s="2" t="str">
        <f>IF(VLOOKUP($E$3,'PD Cert Data'!$B$4:$R$36,'Master PD Cert Data'!N14)=0,"",VLOOKUP($E$3,'PD Cert Data'!$B$4:$R$36,'Master PD Cert Data'!N14))</f>
        <v/>
      </c>
      <c r="I23" s="7" t="s">
        <v>639</v>
      </c>
      <c r="J23" s="7" t="s">
        <v>472</v>
      </c>
      <c r="O23" s="9">
        <v>402</v>
      </c>
      <c r="P23" s="11" t="s">
        <v>195</v>
      </c>
      <c r="Q23" s="11" t="s">
        <v>206</v>
      </c>
      <c r="R23" s="41" t="s">
        <v>546</v>
      </c>
      <c r="S23" s="28" t="s">
        <v>423</v>
      </c>
      <c r="T23" s="65" t="s">
        <v>451</v>
      </c>
      <c r="U23" s="33" t="s">
        <v>389</v>
      </c>
      <c r="V23" s="35">
        <v>10000</v>
      </c>
    </row>
    <row r="24" spans="1:22" ht="15.75" x14ac:dyDescent="0.25">
      <c r="A24" s="24">
        <v>20</v>
      </c>
      <c r="C24" s="74"/>
      <c r="D24" s="16" t="str">
        <f>IF(VLOOKUP($E$3,'PD Cert Data'!$S$4:$AR$36,'Master PD Cert Data'!A24)=0,"",VLOOKUP($E$3,'PD Cert Data'!$S$4:$AR$36,'Master PD Cert Data'!A24))</f>
        <v/>
      </c>
      <c r="E24" s="75">
        <v>19</v>
      </c>
      <c r="F24" s="18" t="str">
        <f>IF(VLOOKUP($E$3,'PD Cert Data'!$BI$4:$CD$36,'Master PD Cert Data'!A24)=0,"",VLOOKUP($E$3,'PD Cert Data'!BI$4:$CD$36,'Master PD Cert Data'!A24))</f>
        <v/>
      </c>
      <c r="G24" s="23"/>
      <c r="H24" s="2" t="str">
        <f>IF(VLOOKUP($E$3,'PD Cert Data'!$B$4:$R$36,'Master PD Cert Data'!N15)=0,"",VLOOKUP($E$3,'PD Cert Data'!$B$4:$R$36,'Master PD Cert Data'!N15))</f>
        <v/>
      </c>
      <c r="I24" s="68">
        <v>200</v>
      </c>
      <c r="J24" s="68" t="s">
        <v>467</v>
      </c>
      <c r="O24" s="9">
        <v>403</v>
      </c>
      <c r="P24" s="58" t="s">
        <v>204</v>
      </c>
      <c r="Q24" s="58" t="s">
        <v>206</v>
      </c>
      <c r="R24" s="44" t="s">
        <v>547</v>
      </c>
      <c r="S24" s="26" t="s">
        <v>424</v>
      </c>
      <c r="T24" s="59" t="s">
        <v>452</v>
      </c>
      <c r="U24" s="38" t="s">
        <v>389</v>
      </c>
      <c r="V24" s="38" t="s">
        <v>453</v>
      </c>
    </row>
    <row r="25" spans="1:22" ht="15.75" x14ac:dyDescent="0.25">
      <c r="A25" s="24">
        <v>21</v>
      </c>
      <c r="C25" s="74"/>
      <c r="D25" s="16" t="str">
        <f>IF(VLOOKUP($E$3,'PD Cert Data'!$S$4:$AR$36,'Master PD Cert Data'!A25)=0,"",VLOOKUP($E$3,'PD Cert Data'!$S$4:$AR$36,'Master PD Cert Data'!A25))</f>
        <v/>
      </c>
      <c r="E25" s="75">
        <v>20</v>
      </c>
      <c r="F25" s="18" t="str">
        <f>IF(VLOOKUP($E$3,'PD Cert Data'!$BI$4:$CD$36,'Master PD Cert Data'!A25)=0,"",VLOOKUP($E$3,'PD Cert Data'!BI$4:$CD$36,'Master PD Cert Data'!A25))</f>
        <v/>
      </c>
      <c r="G25" s="23"/>
      <c r="H25" s="2" t="str">
        <f>IF(VLOOKUP($E$3,'PD Cert Data'!$B$4:$R$36,'Master PD Cert Data'!N16)=0,"",VLOOKUP($E$3,'PD Cert Data'!$B$4:$R$36,'Master PD Cert Data'!N16))</f>
        <v/>
      </c>
      <c r="I25" s="13">
        <v>300</v>
      </c>
      <c r="J25" s="13" t="s">
        <v>468</v>
      </c>
      <c r="O25" s="10">
        <v>501</v>
      </c>
      <c r="P25" s="11" t="s">
        <v>213</v>
      </c>
      <c r="Q25" s="11" t="s">
        <v>347</v>
      </c>
      <c r="R25" s="41" t="s">
        <v>425</v>
      </c>
      <c r="S25" s="40" t="s">
        <v>426</v>
      </c>
      <c r="T25" s="66" t="s">
        <v>454</v>
      </c>
      <c r="U25" s="33" t="s">
        <v>389</v>
      </c>
      <c r="V25" s="33">
        <v>205</v>
      </c>
    </row>
    <row r="26" spans="1:22" ht="15.75" x14ac:dyDescent="0.25">
      <c r="A26" s="24">
        <v>22</v>
      </c>
      <c r="C26" s="74"/>
      <c r="D26" s="16" t="str">
        <f>IF(VLOOKUP($E$3,'PD Cert Data'!$S$4:$AR$36,'Master PD Cert Data'!A26)=0,"",VLOOKUP($E$3,'PD Cert Data'!$S$4:$AR$36,'Master PD Cert Data'!A26))</f>
        <v/>
      </c>
      <c r="E26" s="75">
        <v>21</v>
      </c>
      <c r="F26" s="18" t="str">
        <f>IF(VLOOKUP($E$3,'PD Cert Data'!$BI$4:$CD$36,'Master PD Cert Data'!A26)=0,"",VLOOKUP($E$3,'PD Cert Data'!BI$4:$CD$36,'Master PD Cert Data'!A26))</f>
        <v/>
      </c>
      <c r="G26" s="23"/>
      <c r="H26" s="2" t="str">
        <f>IF(VLOOKUP($E$3,'PD Cert Data'!$B$4:$R$36,'Master PD Cert Data'!N17)=0,"",VLOOKUP($E$3,'PD Cert Data'!$B$4:$R$36,'Master PD Cert Data'!N17))</f>
        <v/>
      </c>
      <c r="I26" s="9">
        <v>400</v>
      </c>
      <c r="J26" s="9" t="s">
        <v>469</v>
      </c>
      <c r="O26" s="10">
        <v>502</v>
      </c>
      <c r="P26" s="58" t="s">
        <v>218</v>
      </c>
      <c r="Q26" s="58" t="s">
        <v>348</v>
      </c>
      <c r="R26" s="43" t="s">
        <v>427</v>
      </c>
      <c r="S26" s="42" t="s">
        <v>428</v>
      </c>
      <c r="T26" s="58" t="s">
        <v>455</v>
      </c>
      <c r="U26" s="38" t="s">
        <v>457</v>
      </c>
      <c r="V26" s="39">
        <v>3000</v>
      </c>
    </row>
    <row r="27" spans="1:22" ht="15.75" x14ac:dyDescent="0.25">
      <c r="A27" s="24">
        <v>23</v>
      </c>
      <c r="C27" s="74"/>
      <c r="D27" s="16" t="str">
        <f>IF(VLOOKUP($E$3,'PD Cert Data'!$S$4:$AR$36,'Master PD Cert Data'!A27)=0,"",VLOOKUP($E$3,'PD Cert Data'!$S$4:$AR$36,'Master PD Cert Data'!A27))</f>
        <v/>
      </c>
      <c r="E27" s="75">
        <v>22</v>
      </c>
      <c r="F27" s="18"/>
      <c r="G27" s="23"/>
      <c r="H27" s="2" t="str">
        <f>IF(VLOOKUP($E$3,'PD Cert Data'!$B$4:$R$36,'Master PD Cert Data'!N18)=0,"",VLOOKUP($E$3,'PD Cert Data'!$B$4:$R$36,'Master PD Cert Data'!N18))</f>
        <v/>
      </c>
      <c r="I27" s="10">
        <v>500</v>
      </c>
      <c r="J27" s="10" t="s">
        <v>470</v>
      </c>
      <c r="O27" s="10">
        <v>503</v>
      </c>
      <c r="P27" s="11" t="s">
        <v>226</v>
      </c>
      <c r="Q27" s="11" t="s">
        <v>349</v>
      </c>
      <c r="R27" s="41" t="s">
        <v>429</v>
      </c>
      <c r="S27" s="40" t="s">
        <v>430</v>
      </c>
      <c r="T27" s="66" t="s">
        <v>456</v>
      </c>
      <c r="U27" s="28" t="s">
        <v>457</v>
      </c>
      <c r="V27" s="33" t="s">
        <v>458</v>
      </c>
    </row>
    <row r="28" spans="1:22" ht="15.75" x14ac:dyDescent="0.25">
      <c r="A28" s="24">
        <v>24</v>
      </c>
      <c r="C28" s="74"/>
      <c r="D28" s="16" t="str">
        <f>IF(VLOOKUP($E$3,'PD Cert Data'!$S$4:$AR$36,'Master PD Cert Data'!A28)=0,"",VLOOKUP($E$3,'PD Cert Data'!$S$4:$AR$36,'Master PD Cert Data'!A28))</f>
        <v/>
      </c>
      <c r="E28" s="75">
        <v>23</v>
      </c>
      <c r="F28" s="18"/>
      <c r="G28" s="23"/>
      <c r="H28" t="str">
        <f>IF(VLOOKUP($E$3,'PD Cert Data'!$B$4:$R$36,'Master PD Cert Data'!N19)=0,"",VLOOKUP($E$3,'PD Cert Data'!$B$4:$R$36,'Master PD Cert Data'!N19))</f>
        <v/>
      </c>
      <c r="I28" s="55">
        <v>600</v>
      </c>
      <c r="J28" s="55" t="s">
        <v>471</v>
      </c>
      <c r="O28" s="10">
        <v>504.1</v>
      </c>
      <c r="P28" s="58" t="s">
        <v>231</v>
      </c>
      <c r="Q28" s="58" t="s">
        <v>350</v>
      </c>
      <c r="R28" s="43" t="s">
        <v>548</v>
      </c>
      <c r="S28" s="42" t="s">
        <v>431</v>
      </c>
      <c r="T28" s="59" t="s">
        <v>459</v>
      </c>
      <c r="U28" s="38" t="s">
        <v>460</v>
      </c>
      <c r="V28" s="38" t="s">
        <v>461</v>
      </c>
    </row>
    <row r="29" spans="1:22" ht="16.5" thickBot="1" x14ac:dyDescent="0.3">
      <c r="A29" s="24">
        <v>25</v>
      </c>
      <c r="C29" s="74"/>
      <c r="D29" s="17" t="str">
        <f>IF(VLOOKUP($E$3,'PD Cert Data'!$S$4:$AR$36,'Master PD Cert Data'!A29)=0,"",VLOOKUP($E$3,'PD Cert Data'!$S$4:$AR$36,'Master PD Cert Data'!A29))</f>
        <v/>
      </c>
      <c r="E29" s="75">
        <v>24</v>
      </c>
      <c r="F29" s="19"/>
      <c r="G29" s="23"/>
      <c r="H29"/>
      <c r="I29"/>
      <c r="J29"/>
      <c r="O29" s="10">
        <v>504.2</v>
      </c>
      <c r="P29" s="11" t="s">
        <v>240</v>
      </c>
      <c r="Q29" s="11" t="s">
        <v>350</v>
      </c>
      <c r="R29" s="11" t="s">
        <v>549</v>
      </c>
      <c r="S29" s="40" t="s">
        <v>431</v>
      </c>
      <c r="T29" s="65" t="s">
        <v>459</v>
      </c>
      <c r="U29" s="33" t="s">
        <v>460</v>
      </c>
      <c r="V29" s="33" t="s">
        <v>461</v>
      </c>
    </row>
    <row r="30" spans="1:22" ht="16.5" customHeight="1" x14ac:dyDescent="0.25">
      <c r="A30" s="23"/>
      <c r="C30" s="23"/>
      <c r="D30" s="23"/>
      <c r="E30" s="23"/>
      <c r="F30" s="23"/>
      <c r="G30" s="23"/>
      <c r="H30"/>
      <c r="I30"/>
      <c r="J30"/>
      <c r="O30" s="10">
        <v>504.3</v>
      </c>
      <c r="P30" s="58" t="s">
        <v>244</v>
      </c>
      <c r="Q30" s="58" t="s">
        <v>351</v>
      </c>
      <c r="R30" s="43" t="s">
        <v>550</v>
      </c>
      <c r="S30" s="42" t="s">
        <v>431</v>
      </c>
      <c r="T30" s="59" t="s">
        <v>459</v>
      </c>
      <c r="U30" s="38" t="s">
        <v>460</v>
      </c>
      <c r="V30" s="38" t="s">
        <v>461</v>
      </c>
    </row>
    <row r="31" spans="1:22" ht="15.75" customHeight="1" x14ac:dyDescent="0.25">
      <c r="C31" s="118" t="s">
        <v>640</v>
      </c>
      <c r="D31" s="119"/>
      <c r="E31" s="81">
        <v>24</v>
      </c>
      <c r="F31" s="82" t="str">
        <f>VLOOKUP(E31,C35:J195,2)</f>
        <v>Automation of Math</v>
      </c>
      <c r="G31" s="114"/>
      <c r="H31" s="117" t="s">
        <v>668</v>
      </c>
      <c r="I31" s="117"/>
      <c r="J31" s="117"/>
      <c r="L31" t="s">
        <v>617</v>
      </c>
      <c r="O31" s="10">
        <v>504.4</v>
      </c>
      <c r="P31" s="11" t="s">
        <v>248</v>
      </c>
      <c r="Q31" s="11" t="s">
        <v>351</v>
      </c>
      <c r="R31" s="11" t="s">
        <v>551</v>
      </c>
      <c r="S31" s="40" t="s">
        <v>431</v>
      </c>
      <c r="T31" s="65" t="s">
        <v>459</v>
      </c>
      <c r="U31" s="33" t="s">
        <v>460</v>
      </c>
      <c r="V31" s="33" t="s">
        <v>461</v>
      </c>
    </row>
    <row r="32" spans="1:22" ht="13.5" customHeight="1" x14ac:dyDescent="0.25">
      <c r="C32" s="116" t="str">
        <f>VLOOKUP(E31,Sheet1!A77:C136,3)</f>
        <v>Programming mathematical formulas in cells and observing their result such as with a sensitivity analysis.  This includes creating living graphs.</v>
      </c>
      <c r="D32" s="116"/>
      <c r="E32" s="116"/>
      <c r="F32" s="116"/>
      <c r="G32" s="116"/>
      <c r="H32" s="116"/>
      <c r="I32" s="116"/>
      <c r="J32" s="116"/>
      <c r="O32" s="10">
        <v>505</v>
      </c>
      <c r="P32" s="58" t="s">
        <v>251</v>
      </c>
      <c r="Q32" s="58" t="s">
        <v>352</v>
      </c>
      <c r="R32" s="44" t="s">
        <v>552</v>
      </c>
      <c r="S32" s="45" t="s">
        <v>432</v>
      </c>
      <c r="T32" s="67" t="s">
        <v>462</v>
      </c>
      <c r="U32" s="32" t="s">
        <v>389</v>
      </c>
      <c r="V32" s="32" t="s">
        <v>463</v>
      </c>
    </row>
    <row r="33" spans="1:22" ht="15" customHeight="1" x14ac:dyDescent="0.25">
      <c r="C33" s="116"/>
      <c r="D33" s="116"/>
      <c r="E33" s="116"/>
      <c r="F33" s="116"/>
      <c r="G33" s="116"/>
      <c r="H33" s="116"/>
      <c r="I33" s="116"/>
      <c r="J33" s="116"/>
      <c r="O33" s="10">
        <v>506</v>
      </c>
      <c r="P33" s="11" t="s">
        <v>258</v>
      </c>
      <c r="Q33" s="11" t="s">
        <v>349</v>
      </c>
      <c r="R33" s="41" t="s">
        <v>618</v>
      </c>
      <c r="S33" s="40" t="s">
        <v>433</v>
      </c>
      <c r="T33" s="66" t="s">
        <v>464</v>
      </c>
      <c r="U33" s="28" t="s">
        <v>457</v>
      </c>
      <c r="V33" s="33">
        <v>704</v>
      </c>
    </row>
    <row r="34" spans="1:22" ht="16.5" customHeight="1" x14ac:dyDescent="0.25">
      <c r="C34" s="116"/>
      <c r="D34" s="116"/>
      <c r="E34" s="116"/>
      <c r="F34" s="116"/>
      <c r="G34" s="116"/>
      <c r="H34" s="116"/>
      <c r="I34" s="116"/>
      <c r="J34" s="116"/>
      <c r="O34" s="55">
        <v>601</v>
      </c>
      <c r="P34" s="58" t="s">
        <v>358</v>
      </c>
      <c r="Q34" s="60" t="s">
        <v>473</v>
      </c>
      <c r="R34" s="48" t="s">
        <v>434</v>
      </c>
      <c r="S34" s="49" t="s">
        <v>435</v>
      </c>
      <c r="T34" s="52" t="s">
        <v>466</v>
      </c>
      <c r="U34" s="32" t="s">
        <v>389</v>
      </c>
      <c r="V34" s="53">
        <v>900</v>
      </c>
    </row>
    <row r="35" spans="1:22" ht="15" customHeight="1" x14ac:dyDescent="0.25">
      <c r="C35" s="126" t="s">
        <v>596</v>
      </c>
      <c r="D35" s="126"/>
      <c r="E35" s="134" t="s">
        <v>652</v>
      </c>
      <c r="F35" s="135"/>
      <c r="G35" s="135"/>
      <c r="H35" s="135"/>
      <c r="I35" s="135"/>
      <c r="J35" s="135"/>
      <c r="O35" s="56">
        <v>602</v>
      </c>
      <c r="P35" s="12" t="s">
        <v>90</v>
      </c>
      <c r="Q35" s="12" t="s">
        <v>339</v>
      </c>
      <c r="R35" s="47" t="s">
        <v>377</v>
      </c>
      <c r="S35" s="46" t="s">
        <v>378</v>
      </c>
      <c r="T35" s="65" t="s">
        <v>400</v>
      </c>
      <c r="U35" s="30" t="s">
        <v>457</v>
      </c>
      <c r="V35" s="33" t="s">
        <v>401</v>
      </c>
    </row>
    <row r="36" spans="1:22" x14ac:dyDescent="0.25">
      <c r="A36" s="72" t="s">
        <v>597</v>
      </c>
      <c r="C36" s="77">
        <v>1</v>
      </c>
      <c r="D36" s="104" t="str">
        <f>Sheet1!B77</f>
        <v>Quantitative Awareness</v>
      </c>
      <c r="E36" s="138" t="s">
        <v>653</v>
      </c>
      <c r="F36" s="138"/>
      <c r="G36" s="138"/>
      <c r="H36" s="138"/>
      <c r="I36" s="138"/>
      <c r="J36" s="138"/>
      <c r="L36" t="s">
        <v>554</v>
      </c>
      <c r="M36" t="s">
        <v>457</v>
      </c>
      <c r="O36" s="57">
        <v>603</v>
      </c>
      <c r="P36" s="59" t="s">
        <v>279</v>
      </c>
      <c r="Q36" s="59" t="s">
        <v>359</v>
      </c>
      <c r="R36" s="48" t="s">
        <v>619</v>
      </c>
      <c r="S36" s="49" t="s">
        <v>436</v>
      </c>
      <c r="T36" s="51" t="s">
        <v>465</v>
      </c>
      <c r="U36" s="50" t="s">
        <v>457</v>
      </c>
      <c r="V36" s="54">
        <v>25000</v>
      </c>
    </row>
    <row r="37" spans="1:22" x14ac:dyDescent="0.25">
      <c r="C37" s="77">
        <v>2</v>
      </c>
      <c r="D37" s="104" t="str">
        <f>Sheet1!B78</f>
        <v>Data Literacy</v>
      </c>
      <c r="E37" s="139" t="s">
        <v>595</v>
      </c>
      <c r="F37" s="139"/>
      <c r="G37" s="139"/>
      <c r="H37" s="139"/>
      <c r="I37" s="139"/>
      <c r="J37" s="139"/>
      <c r="L37" t="s">
        <v>555</v>
      </c>
      <c r="M37" t="s">
        <v>457</v>
      </c>
    </row>
    <row r="38" spans="1:22" x14ac:dyDescent="0.25">
      <c r="C38" s="77">
        <v>3</v>
      </c>
      <c r="D38" s="104" t="str">
        <f>Sheet1!B79</f>
        <v>Data Fluency</v>
      </c>
      <c r="E38" s="120"/>
      <c r="F38" s="120"/>
      <c r="G38" s="120"/>
      <c r="H38" s="120"/>
      <c r="I38" s="120"/>
      <c r="J38" s="120"/>
      <c r="L38" t="s">
        <v>556</v>
      </c>
      <c r="M38" t="s">
        <v>457</v>
      </c>
    </row>
    <row r="39" spans="1:22" x14ac:dyDescent="0.25">
      <c r="C39" s="77">
        <v>4</v>
      </c>
      <c r="D39" s="94" t="str">
        <f>Sheet1!B80</f>
        <v>Data Backed Instruction</v>
      </c>
      <c r="E39" s="120"/>
      <c r="F39" s="120"/>
      <c r="G39" s="120"/>
      <c r="H39" s="120"/>
      <c r="I39" s="120"/>
      <c r="J39" s="120"/>
      <c r="L39" t="s">
        <v>515</v>
      </c>
      <c r="M39" t="s">
        <v>457</v>
      </c>
      <c r="P39" s="71" t="s">
        <v>598</v>
      </c>
      <c r="S39" s="71" t="s">
        <v>599</v>
      </c>
    </row>
    <row r="40" spans="1:22" x14ac:dyDescent="0.25">
      <c r="C40" s="77">
        <v>5</v>
      </c>
      <c r="D40" s="102" t="str">
        <f>Sheet1!B81</f>
        <v>Curiosity Driven Learning</v>
      </c>
      <c r="E40" s="120"/>
      <c r="F40" s="120"/>
      <c r="G40" s="120"/>
      <c r="H40" s="120"/>
      <c r="I40" s="120"/>
      <c r="J40" s="120"/>
      <c r="L40" t="s">
        <v>527</v>
      </c>
      <c r="M40" t="s">
        <v>457</v>
      </c>
      <c r="O40" s="80" t="s">
        <v>563</v>
      </c>
      <c r="P40" s="121" t="s">
        <v>576</v>
      </c>
      <c r="Q40" s="122"/>
      <c r="R40" s="79" t="s">
        <v>607</v>
      </c>
      <c r="S40" s="5" t="s">
        <v>600</v>
      </c>
    </row>
    <row r="41" spans="1:22" x14ac:dyDescent="0.25">
      <c r="C41" s="77">
        <v>6</v>
      </c>
      <c r="D41" s="113" t="str">
        <f>Sheet1!B82</f>
        <v>Cross-Curricular</v>
      </c>
      <c r="E41" s="120"/>
      <c r="F41" s="120"/>
      <c r="G41" s="120"/>
      <c r="H41" s="120"/>
      <c r="I41" s="120"/>
      <c r="J41" s="120"/>
      <c r="L41" t="s">
        <v>558</v>
      </c>
      <c r="M41" t="s">
        <v>457</v>
      </c>
      <c r="O41" s="80" t="s">
        <v>564</v>
      </c>
      <c r="P41" s="121" t="s">
        <v>575</v>
      </c>
      <c r="Q41" s="122"/>
      <c r="R41" s="79" t="s">
        <v>608</v>
      </c>
      <c r="S41" s="5" t="s">
        <v>601</v>
      </c>
    </row>
    <row r="42" spans="1:22" x14ac:dyDescent="0.25">
      <c r="C42" s="77">
        <v>7</v>
      </c>
      <c r="D42" s="113" t="str">
        <f>Sheet1!B83</f>
        <v>Multicurricular or Pan curricular</v>
      </c>
      <c r="E42" s="120"/>
      <c r="F42" s="120"/>
      <c r="G42" s="120"/>
      <c r="H42" s="120"/>
      <c r="I42" s="120"/>
      <c r="J42" s="120"/>
      <c r="L42" t="s">
        <v>559</v>
      </c>
      <c r="M42" t="s">
        <v>457</v>
      </c>
      <c r="O42" s="80" t="s">
        <v>565</v>
      </c>
      <c r="P42" s="121" t="s">
        <v>571</v>
      </c>
      <c r="Q42" s="122"/>
      <c r="R42" s="79" t="s">
        <v>609</v>
      </c>
      <c r="S42" s="5" t="s">
        <v>602</v>
      </c>
    </row>
    <row r="43" spans="1:22" x14ac:dyDescent="0.25">
      <c r="C43" s="77">
        <v>8</v>
      </c>
      <c r="D43" s="111" t="str">
        <f>Sheet1!B84</f>
        <v>Diversification of Instructional Methods</v>
      </c>
      <c r="E43" s="120"/>
      <c r="F43" s="120"/>
      <c r="G43" s="120"/>
      <c r="H43" s="120"/>
      <c r="I43" s="120"/>
      <c r="J43" s="120"/>
      <c r="L43" t="s">
        <v>523</v>
      </c>
      <c r="M43" t="s">
        <v>457</v>
      </c>
      <c r="O43" s="80" t="s">
        <v>566</v>
      </c>
      <c r="P43" s="121" t="s">
        <v>572</v>
      </c>
      <c r="Q43" s="122"/>
      <c r="R43" s="79" t="s">
        <v>610</v>
      </c>
      <c r="S43" s="5" t="s">
        <v>603</v>
      </c>
    </row>
    <row r="44" spans="1:22" x14ac:dyDescent="0.25">
      <c r="C44" s="77">
        <v>9</v>
      </c>
      <c r="D44" s="111" t="str">
        <f>Sheet1!B85</f>
        <v>Multiple Modalities/ Multimodal Learning</v>
      </c>
      <c r="E44" s="120"/>
      <c r="F44" s="120"/>
      <c r="G44" s="120"/>
      <c r="H44" s="120"/>
      <c r="I44" s="120"/>
      <c r="J44" s="120"/>
      <c r="L44" t="s">
        <v>620</v>
      </c>
      <c r="M44" t="s">
        <v>457</v>
      </c>
      <c r="O44" s="80" t="s">
        <v>567</v>
      </c>
      <c r="P44" s="121" t="s">
        <v>577</v>
      </c>
      <c r="Q44" s="122"/>
      <c r="R44" s="79" t="s">
        <v>611</v>
      </c>
      <c r="S44" s="5" t="s">
        <v>604</v>
      </c>
    </row>
    <row r="45" spans="1:22" x14ac:dyDescent="0.25">
      <c r="C45" s="77">
        <v>10</v>
      </c>
      <c r="D45" s="111" t="str">
        <f>Sheet1!B86</f>
        <v>Differentiation of Skills</v>
      </c>
      <c r="E45" s="120"/>
      <c r="F45" s="120"/>
      <c r="G45" s="120"/>
      <c r="H45" s="120"/>
      <c r="I45" s="120"/>
      <c r="J45" s="120"/>
      <c r="L45" t="s">
        <v>524</v>
      </c>
      <c r="M45" t="s">
        <v>457</v>
      </c>
      <c r="O45" s="80" t="s">
        <v>568</v>
      </c>
      <c r="P45" s="121" t="s">
        <v>578</v>
      </c>
      <c r="Q45" s="122"/>
      <c r="R45" s="79" t="s">
        <v>612</v>
      </c>
      <c r="S45" s="5" t="s">
        <v>605</v>
      </c>
    </row>
    <row r="46" spans="1:22" x14ac:dyDescent="0.25">
      <c r="C46" s="77">
        <v>11</v>
      </c>
      <c r="D46" s="111" t="str">
        <f>Sheet1!B87</f>
        <v>Mathematical Inquiry</v>
      </c>
      <c r="E46" s="120"/>
      <c r="F46" s="120"/>
      <c r="G46" s="120"/>
      <c r="H46" s="120"/>
      <c r="I46" s="120"/>
      <c r="J46" s="120"/>
      <c r="L46" t="s">
        <v>528</v>
      </c>
      <c r="M46" t="s">
        <v>457</v>
      </c>
      <c r="O46" s="80" t="s">
        <v>569</v>
      </c>
      <c r="P46" s="121" t="s">
        <v>573</v>
      </c>
      <c r="Q46" s="122"/>
      <c r="R46" s="79" t="s">
        <v>613</v>
      </c>
      <c r="S46" s="5" t="s">
        <v>606</v>
      </c>
    </row>
    <row r="47" spans="1:22" x14ac:dyDescent="0.25">
      <c r="C47" s="77">
        <v>12</v>
      </c>
      <c r="D47" s="94" t="str">
        <f>Sheet1!B88</f>
        <v>Instructional Module</v>
      </c>
      <c r="E47" s="120"/>
      <c r="F47" s="120"/>
      <c r="G47" s="120"/>
      <c r="H47" s="120"/>
      <c r="I47" s="120"/>
      <c r="J47" s="120"/>
      <c r="L47" t="s">
        <v>621</v>
      </c>
      <c r="M47" t="s">
        <v>457</v>
      </c>
      <c r="O47" s="80" t="s">
        <v>570</v>
      </c>
      <c r="P47" s="121" t="s">
        <v>574</v>
      </c>
      <c r="Q47" s="122"/>
    </row>
    <row r="48" spans="1:22" x14ac:dyDescent="0.25">
      <c r="C48" s="77">
        <v>13</v>
      </c>
      <c r="D48" s="111" t="str">
        <f>Sheet1!B89</f>
        <v>Nonverbal Modality Immersion for ELL</v>
      </c>
      <c r="E48" s="120"/>
      <c r="F48" s="120"/>
      <c r="G48" s="120"/>
      <c r="H48" s="120"/>
      <c r="I48" s="120"/>
      <c r="J48" s="120"/>
      <c r="L48" t="s">
        <v>622</v>
      </c>
      <c r="M48" t="s">
        <v>457</v>
      </c>
    </row>
    <row r="49" spans="3:17" x14ac:dyDescent="0.25">
      <c r="C49" s="77">
        <v>14</v>
      </c>
      <c r="D49" s="111" t="str">
        <f>Sheet1!B90</f>
        <v>Verbal Language Barrier</v>
      </c>
      <c r="E49" s="120"/>
      <c r="F49" s="120"/>
      <c r="G49" s="120"/>
      <c r="H49" s="120"/>
      <c r="I49" s="120"/>
      <c r="J49" s="120"/>
      <c r="L49" t="s">
        <v>535</v>
      </c>
      <c r="M49" t="s">
        <v>457</v>
      </c>
    </row>
    <row r="50" spans="3:17" x14ac:dyDescent="0.25">
      <c r="C50" s="77">
        <v>15</v>
      </c>
      <c r="D50" s="111" t="str">
        <f>Sheet1!B91</f>
        <v>Universal Computer Coding Language</v>
      </c>
      <c r="E50" s="120"/>
      <c r="F50" s="120"/>
      <c r="G50" s="120"/>
      <c r="H50" s="120"/>
      <c r="I50" s="120"/>
      <c r="J50" s="120"/>
      <c r="L50" t="s">
        <v>636</v>
      </c>
      <c r="M50" t="s">
        <v>457</v>
      </c>
    </row>
    <row r="51" spans="3:17" x14ac:dyDescent="0.25">
      <c r="C51" s="77">
        <v>16</v>
      </c>
      <c r="D51" s="111" t="str">
        <f>Sheet1!B92</f>
        <v>Universal Mathematical Language</v>
      </c>
      <c r="E51" s="120"/>
      <c r="F51" s="120"/>
      <c r="G51" s="120"/>
      <c r="H51" s="120"/>
      <c r="I51" s="120"/>
      <c r="J51" s="120"/>
      <c r="L51" t="s">
        <v>623</v>
      </c>
      <c r="M51" t="s">
        <v>457</v>
      </c>
      <c r="P51" s="136" t="s">
        <v>666</v>
      </c>
      <c r="Q51" s="136"/>
    </row>
    <row r="52" spans="3:17" x14ac:dyDescent="0.25">
      <c r="C52" s="77">
        <v>17</v>
      </c>
      <c r="D52" s="112" t="str">
        <f>Sheet1!B93</f>
        <v>Zone of Proximal Development (ZPD)</v>
      </c>
      <c r="E52" s="120"/>
      <c r="F52" s="120"/>
      <c r="G52" s="120"/>
      <c r="H52" s="120"/>
      <c r="I52" s="120"/>
      <c r="J52" s="120"/>
      <c r="L52" t="s">
        <v>540</v>
      </c>
      <c r="M52" t="s">
        <v>457</v>
      </c>
      <c r="P52" s="89" t="s">
        <v>657</v>
      </c>
      <c r="Q52" s="93" t="s">
        <v>657</v>
      </c>
    </row>
    <row r="53" spans="3:17" x14ac:dyDescent="0.25">
      <c r="C53" s="77">
        <v>18</v>
      </c>
      <c r="D53" s="111" t="str">
        <f>Sheet1!B94</f>
        <v>Enhanced Differentiation</v>
      </c>
      <c r="E53" s="120"/>
      <c r="F53" s="120"/>
      <c r="G53" s="120"/>
      <c r="H53" s="120"/>
      <c r="I53" s="120"/>
      <c r="J53" s="120"/>
      <c r="L53" t="s">
        <v>588</v>
      </c>
      <c r="M53" t="s">
        <v>457</v>
      </c>
      <c r="P53" s="86" t="s">
        <v>656</v>
      </c>
      <c r="Q53" s="94" t="s">
        <v>656</v>
      </c>
    </row>
    <row r="54" spans="3:17" x14ac:dyDescent="0.25">
      <c r="C54" s="77">
        <v>19</v>
      </c>
      <c r="D54" s="111" t="str">
        <f>Sheet1!B95</f>
        <v>Computational Rate Upgrade</v>
      </c>
      <c r="E54" s="120"/>
      <c r="F54" s="120"/>
      <c r="G54" s="120"/>
      <c r="H54" s="120"/>
      <c r="I54" s="120"/>
      <c r="J54" s="120"/>
      <c r="L54" t="s">
        <v>510</v>
      </c>
      <c r="M54" t="s">
        <v>457</v>
      </c>
      <c r="P54" s="87" t="s">
        <v>654</v>
      </c>
      <c r="Q54" s="95" t="s">
        <v>654</v>
      </c>
    </row>
    <row r="55" spans="3:17" x14ac:dyDescent="0.25">
      <c r="C55" s="77">
        <v>20</v>
      </c>
      <c r="D55" s="111" t="str">
        <f>Sheet1!B96</f>
        <v>Numerical Model</v>
      </c>
      <c r="E55" s="120"/>
      <c r="F55" s="120"/>
      <c r="G55" s="120"/>
      <c r="H55" s="120"/>
      <c r="I55" s="120"/>
      <c r="J55" s="120"/>
      <c r="L55" t="s">
        <v>624</v>
      </c>
      <c r="M55" t="s">
        <v>457</v>
      </c>
      <c r="P55" s="91" t="s">
        <v>663</v>
      </c>
      <c r="Q55" s="96" t="s">
        <v>661</v>
      </c>
    </row>
    <row r="56" spans="3:17" x14ac:dyDescent="0.25">
      <c r="C56" s="77">
        <v>21</v>
      </c>
      <c r="D56" s="111" t="str">
        <f>Sheet1!B97</f>
        <v>Computational Modeling</v>
      </c>
      <c r="E56" s="120"/>
      <c r="F56" s="120"/>
      <c r="G56" s="120"/>
      <c r="H56" s="120"/>
      <c r="I56" s="120"/>
      <c r="J56" s="120"/>
      <c r="L56" t="s">
        <v>557</v>
      </c>
      <c r="M56" t="s">
        <v>457</v>
      </c>
      <c r="P56" s="88" t="s">
        <v>655</v>
      </c>
      <c r="Q56" s="97" t="s">
        <v>655</v>
      </c>
    </row>
    <row r="57" spans="3:17" x14ac:dyDescent="0.25">
      <c r="C57" s="77">
        <v>22</v>
      </c>
      <c r="D57" s="102" t="str">
        <f>Sheet1!B98</f>
        <v>SLM Pedagogy</v>
      </c>
      <c r="E57" s="120"/>
      <c r="F57" s="120"/>
      <c r="G57" s="120"/>
      <c r="H57" s="120"/>
      <c r="I57" s="120"/>
      <c r="J57" s="120"/>
      <c r="L57" t="s">
        <v>517</v>
      </c>
      <c r="M57" t="s">
        <v>457</v>
      </c>
      <c r="P57" s="90" t="s">
        <v>658</v>
      </c>
      <c r="Q57" s="98" t="s">
        <v>658</v>
      </c>
    </row>
    <row r="58" spans="3:17" x14ac:dyDescent="0.25">
      <c r="C58" s="77">
        <v>23</v>
      </c>
      <c r="D58" s="102" t="str">
        <f>Sheet1!B99</f>
        <v>Spreadsheet Modeling</v>
      </c>
      <c r="E58" s="120"/>
      <c r="F58" s="120"/>
      <c r="G58" s="120"/>
      <c r="H58" s="120"/>
      <c r="I58" s="120"/>
      <c r="J58" s="120"/>
      <c r="L58" t="s">
        <v>518</v>
      </c>
      <c r="M58" t="s">
        <v>457</v>
      </c>
      <c r="P58" s="92"/>
      <c r="Q58" s="92" t="s">
        <v>662</v>
      </c>
    </row>
    <row r="59" spans="3:17" x14ac:dyDescent="0.25">
      <c r="C59" s="77">
        <v>24</v>
      </c>
      <c r="D59" s="107" t="str">
        <f>Sheet1!B100</f>
        <v>Automation of Math</v>
      </c>
      <c r="E59" s="120"/>
      <c r="F59" s="120"/>
      <c r="G59" s="120"/>
      <c r="H59" s="120"/>
      <c r="I59" s="120"/>
      <c r="J59" s="120"/>
      <c r="L59" t="s">
        <v>511</v>
      </c>
      <c r="M59" t="s">
        <v>457</v>
      </c>
      <c r="Q59" s="99" t="s">
        <v>664</v>
      </c>
    </row>
    <row r="60" spans="3:17" x14ac:dyDescent="0.25">
      <c r="C60" s="77">
        <v>25</v>
      </c>
      <c r="D60" s="107" t="str">
        <f>Sheet1!B101</f>
        <v>Living Graph</v>
      </c>
      <c r="E60" s="120"/>
      <c r="F60" s="120"/>
      <c r="G60" s="120"/>
      <c r="H60" s="120"/>
      <c r="I60" s="120"/>
      <c r="J60" s="120"/>
      <c r="L60" t="s">
        <v>512</v>
      </c>
      <c r="M60" t="s">
        <v>457</v>
      </c>
      <c r="Q60" s="101" t="s">
        <v>665</v>
      </c>
    </row>
    <row r="61" spans="3:17" x14ac:dyDescent="0.25">
      <c r="C61" s="77">
        <v>26</v>
      </c>
      <c r="D61" s="105" t="str">
        <f>Sheet1!B102</f>
        <v>Parameters</v>
      </c>
      <c r="E61" s="120"/>
      <c r="F61" s="120"/>
      <c r="G61" s="120"/>
      <c r="H61" s="120"/>
      <c r="I61" s="120"/>
      <c r="J61" s="120"/>
      <c r="L61" t="s">
        <v>513</v>
      </c>
      <c r="M61" t="s">
        <v>457</v>
      </c>
    </row>
    <row r="62" spans="3:17" x14ac:dyDescent="0.25">
      <c r="C62" s="77">
        <v>27</v>
      </c>
      <c r="D62" s="105" t="str">
        <f>Sheet1!B103</f>
        <v>Sensitivity Analysis</v>
      </c>
      <c r="E62" s="120"/>
      <c r="F62" s="120"/>
      <c r="G62" s="120"/>
      <c r="H62" s="120"/>
      <c r="I62" s="120"/>
      <c r="J62" s="120"/>
      <c r="L62" t="s">
        <v>625</v>
      </c>
      <c r="M62" t="s">
        <v>457</v>
      </c>
    </row>
    <row r="63" spans="3:17" x14ac:dyDescent="0.25">
      <c r="C63" s="77">
        <v>28</v>
      </c>
      <c r="D63" s="102" t="str">
        <f>Sheet1!B104</f>
        <v>Spreadsheet Lab</v>
      </c>
      <c r="E63" s="120"/>
      <c r="F63" s="120"/>
      <c r="G63" s="120"/>
      <c r="H63" s="120"/>
      <c r="I63" s="120"/>
      <c r="J63" s="120"/>
      <c r="L63" t="s">
        <v>626</v>
      </c>
      <c r="M63" t="s">
        <v>457</v>
      </c>
    </row>
    <row r="64" spans="3:17" x14ac:dyDescent="0.25">
      <c r="C64" s="77">
        <v>29</v>
      </c>
      <c r="D64" s="110" t="str">
        <f>Sheet1!B105</f>
        <v>Iterative Solution</v>
      </c>
      <c r="E64" s="120"/>
      <c r="F64" s="120"/>
      <c r="G64" s="120"/>
      <c r="H64" s="120"/>
      <c r="I64" s="120"/>
      <c r="J64" s="120"/>
      <c r="L64" t="s">
        <v>514</v>
      </c>
      <c r="M64" t="s">
        <v>457</v>
      </c>
    </row>
    <row r="65" spans="3:13" x14ac:dyDescent="0.25">
      <c r="C65" s="77">
        <v>30</v>
      </c>
      <c r="D65" s="107" t="str">
        <f>Sheet1!B106</f>
        <v>Goal Seek</v>
      </c>
      <c r="E65" s="120"/>
      <c r="F65" s="120"/>
      <c r="G65" s="120"/>
      <c r="H65" s="120"/>
      <c r="I65" s="120"/>
      <c r="J65" s="120"/>
      <c r="L65" t="s">
        <v>516</v>
      </c>
      <c r="M65" t="s">
        <v>457</v>
      </c>
    </row>
    <row r="66" spans="3:13" x14ac:dyDescent="0.25">
      <c r="C66" s="77">
        <v>31</v>
      </c>
      <c r="D66" s="107" t="str">
        <f>Sheet1!B107</f>
        <v>Key Command Short Cuts</v>
      </c>
      <c r="E66" s="120"/>
      <c r="F66" s="120"/>
      <c r="G66" s="120"/>
      <c r="H66" s="120"/>
      <c r="I66" s="120"/>
      <c r="J66" s="120"/>
      <c r="L66" t="s">
        <v>637</v>
      </c>
      <c r="M66" t="s">
        <v>457</v>
      </c>
    </row>
    <row r="67" spans="3:13" x14ac:dyDescent="0.25">
      <c r="C67" s="77">
        <v>32</v>
      </c>
      <c r="D67" s="109" t="str">
        <f>Sheet1!B108</f>
        <v>Mail Merge</v>
      </c>
      <c r="E67" s="120"/>
      <c r="F67" s="120"/>
      <c r="G67" s="120"/>
      <c r="H67" s="120"/>
      <c r="I67" s="120"/>
      <c r="J67" s="120"/>
      <c r="L67" t="s">
        <v>627</v>
      </c>
      <c r="M67" t="s">
        <v>457</v>
      </c>
    </row>
    <row r="68" spans="3:13" x14ac:dyDescent="0.25">
      <c r="C68" s="77">
        <v>33</v>
      </c>
      <c r="D68" s="109" t="str">
        <f>Sheet1!B109</f>
        <v>Pivot Table</v>
      </c>
      <c r="E68" s="120"/>
      <c r="F68" s="120"/>
      <c r="G68" s="120"/>
      <c r="H68" s="120"/>
      <c r="I68" s="120"/>
      <c r="J68" s="120"/>
      <c r="L68" t="s">
        <v>519</v>
      </c>
      <c r="M68" t="s">
        <v>457</v>
      </c>
    </row>
    <row r="69" spans="3:13" x14ac:dyDescent="0.25">
      <c r="C69" s="77">
        <v>34</v>
      </c>
      <c r="D69" s="107" t="str">
        <f>Sheet1!B110</f>
        <v>Template</v>
      </c>
      <c r="E69" s="120"/>
      <c r="F69" s="120"/>
      <c r="G69" s="120"/>
      <c r="H69" s="120"/>
      <c r="I69" s="120"/>
      <c r="J69" s="120"/>
      <c r="L69" t="s">
        <v>520</v>
      </c>
      <c r="M69" t="s">
        <v>457</v>
      </c>
    </row>
    <row r="70" spans="3:13" x14ac:dyDescent="0.25">
      <c r="C70" s="77">
        <v>35</v>
      </c>
      <c r="D70" s="107" t="str">
        <f>Sheet1!B111</f>
        <v>Linearizing</v>
      </c>
      <c r="E70" s="120"/>
      <c r="F70" s="120"/>
      <c r="G70" s="120"/>
      <c r="H70" s="120"/>
      <c r="I70" s="120"/>
      <c r="J70" s="120"/>
      <c r="L70" t="s">
        <v>521</v>
      </c>
      <c r="M70" t="s">
        <v>457</v>
      </c>
    </row>
    <row r="71" spans="3:13" x14ac:dyDescent="0.25">
      <c r="C71" s="77">
        <v>36</v>
      </c>
      <c r="D71" s="107" t="str">
        <f>Sheet1!B112</f>
        <v>Difference Equations</v>
      </c>
      <c r="E71" s="120"/>
      <c r="F71" s="120"/>
      <c r="G71" s="120"/>
      <c r="H71" s="120"/>
      <c r="I71" s="120"/>
      <c r="J71" s="120"/>
      <c r="L71" t="s">
        <v>522</v>
      </c>
      <c r="M71" t="s">
        <v>457</v>
      </c>
    </row>
    <row r="72" spans="3:13" x14ac:dyDescent="0.25">
      <c r="C72" s="77">
        <v>37</v>
      </c>
      <c r="D72" s="106" t="str">
        <f>Sheet1!B113</f>
        <v>Phenomenon Learning Demands a Spreadsheet Model</v>
      </c>
      <c r="E72" s="120"/>
      <c r="F72" s="120"/>
      <c r="G72" s="120"/>
      <c r="H72" s="120"/>
      <c r="I72" s="120"/>
      <c r="J72" s="120"/>
      <c r="L72" t="s">
        <v>628</v>
      </c>
      <c r="M72" t="s">
        <v>457</v>
      </c>
    </row>
    <row r="73" spans="3:13" x14ac:dyDescent="0.25">
      <c r="C73" s="77">
        <v>38</v>
      </c>
      <c r="D73" s="108" t="str">
        <f>Sheet1!B114</f>
        <v>Dimensionally Valid Model</v>
      </c>
      <c r="E73" s="120"/>
      <c r="F73" s="120"/>
      <c r="G73" s="120"/>
      <c r="H73" s="120"/>
      <c r="I73" s="120"/>
      <c r="J73" s="120"/>
      <c r="L73" t="s">
        <v>529</v>
      </c>
      <c r="M73" t="s">
        <v>457</v>
      </c>
    </row>
    <row r="74" spans="3:13" x14ac:dyDescent="0.25">
      <c r="C74" s="77">
        <v>39</v>
      </c>
      <c r="D74" s="97" t="str">
        <f>Sheet1!B115</f>
        <v>Correlation Model</v>
      </c>
      <c r="E74" s="120"/>
      <c r="F74" s="120"/>
      <c r="G74" s="120"/>
      <c r="H74" s="120"/>
      <c r="I74" s="120"/>
      <c r="J74" s="120"/>
      <c r="L74" t="s">
        <v>530</v>
      </c>
      <c r="M74" t="s">
        <v>457</v>
      </c>
    </row>
    <row r="75" spans="3:13" x14ac:dyDescent="0.25">
      <c r="C75" s="77">
        <v>40</v>
      </c>
      <c r="D75" s="90" t="str">
        <f>Sheet1!B116</f>
        <v>Macros</v>
      </c>
      <c r="E75" s="120"/>
      <c r="F75" s="120"/>
      <c r="G75" s="120"/>
      <c r="H75" s="120"/>
      <c r="I75" s="120"/>
      <c r="J75" s="120"/>
      <c r="L75" t="s">
        <v>667</v>
      </c>
      <c r="M75" t="s">
        <v>457</v>
      </c>
    </row>
    <row r="76" spans="3:13" x14ac:dyDescent="0.25">
      <c r="C76" s="77">
        <v>41</v>
      </c>
      <c r="D76" s="105" t="str">
        <f>Sheet1!B117</f>
        <v>Simulation</v>
      </c>
      <c r="E76" s="120"/>
      <c r="F76" s="120"/>
      <c r="G76" s="120"/>
      <c r="H76" s="120"/>
      <c r="I76" s="120"/>
      <c r="J76" s="120"/>
      <c r="L76" t="s">
        <v>629</v>
      </c>
      <c r="M76" t="s">
        <v>457</v>
      </c>
    </row>
    <row r="77" spans="3:13" x14ac:dyDescent="0.25">
      <c r="C77" s="77">
        <v>42</v>
      </c>
      <c r="D77" s="100" t="str">
        <f>Sheet1!B118</f>
        <v>Probability Simulation</v>
      </c>
      <c r="E77" s="120"/>
      <c r="F77" s="120"/>
      <c r="G77" s="120"/>
      <c r="H77" s="120"/>
      <c r="I77" s="120"/>
      <c r="J77" s="120"/>
      <c r="L77" t="s">
        <v>531</v>
      </c>
      <c r="M77" t="s">
        <v>457</v>
      </c>
    </row>
    <row r="78" spans="3:13" x14ac:dyDescent="0.25">
      <c r="C78" s="77">
        <v>43</v>
      </c>
      <c r="D78" s="107" t="str">
        <f>Sheet1!B119</f>
        <v>Natural Exponential Growth</v>
      </c>
      <c r="E78" s="120"/>
      <c r="F78" s="120"/>
      <c r="G78" s="120"/>
      <c r="H78" s="120"/>
      <c r="I78" s="120"/>
      <c r="J78" s="120"/>
      <c r="L78" t="s">
        <v>532</v>
      </c>
      <c r="M78" t="s">
        <v>457</v>
      </c>
    </row>
    <row r="79" spans="3:13" x14ac:dyDescent="0.25">
      <c r="C79" s="77">
        <v>44</v>
      </c>
      <c r="D79" s="107" t="str">
        <f>Sheet1!B120</f>
        <v>Predictive Model</v>
      </c>
      <c r="E79" s="120"/>
      <c r="F79" s="120"/>
      <c r="G79" s="120"/>
      <c r="H79" s="120"/>
      <c r="I79" s="120"/>
      <c r="J79" s="120"/>
      <c r="L79" t="s">
        <v>533</v>
      </c>
      <c r="M79" t="s">
        <v>457</v>
      </c>
    </row>
    <row r="80" spans="3:13" x14ac:dyDescent="0.25">
      <c r="C80" s="77">
        <v>45</v>
      </c>
      <c r="D80" s="97" t="str">
        <f>Sheet1!B121</f>
        <v>Correlation</v>
      </c>
      <c r="E80" s="120"/>
      <c r="F80" s="120"/>
      <c r="G80" s="120"/>
      <c r="H80" s="120"/>
      <c r="I80" s="120"/>
      <c r="J80" s="120"/>
      <c r="L80" t="s">
        <v>630</v>
      </c>
      <c r="M80" t="s">
        <v>457</v>
      </c>
    </row>
    <row r="81" spans="3:13" x14ac:dyDescent="0.25">
      <c r="C81" s="77">
        <v>46</v>
      </c>
      <c r="D81" s="97" t="str">
        <f>Sheet1!B122</f>
        <v>Discrete vs. Continuous Data</v>
      </c>
      <c r="E81" s="120"/>
      <c r="F81" s="120"/>
      <c r="G81" s="120"/>
      <c r="H81" s="120"/>
      <c r="I81" s="120"/>
      <c r="J81" s="120"/>
      <c r="L81" t="s">
        <v>631</v>
      </c>
      <c r="M81" t="s">
        <v>457</v>
      </c>
    </row>
    <row r="82" spans="3:13" x14ac:dyDescent="0.25">
      <c r="C82" s="77">
        <v>47</v>
      </c>
      <c r="D82" s="106" t="str">
        <f>Sheet1!B123</f>
        <v>Jigsaw and Parallel Practice Group Methods</v>
      </c>
      <c r="E82" s="120"/>
      <c r="F82" s="120"/>
      <c r="G82" s="120"/>
      <c r="H82" s="120"/>
      <c r="I82" s="120"/>
      <c r="J82" s="120"/>
      <c r="L82" t="s">
        <v>632</v>
      </c>
      <c r="M82" t="s">
        <v>457</v>
      </c>
    </row>
    <row r="83" spans="3:13" x14ac:dyDescent="0.25">
      <c r="C83" s="77">
        <v>48</v>
      </c>
      <c r="D83" s="88" t="str">
        <f>Sheet1!B124</f>
        <v>Algorithm Based Solution</v>
      </c>
      <c r="E83" s="120"/>
      <c r="F83" s="120"/>
      <c r="G83" s="120"/>
      <c r="H83" s="120"/>
      <c r="I83" s="120"/>
      <c r="J83" s="120"/>
      <c r="L83" t="s">
        <v>592</v>
      </c>
      <c r="M83" t="s">
        <v>457</v>
      </c>
    </row>
    <row r="84" spans="3:13" x14ac:dyDescent="0.25">
      <c r="C84" s="77">
        <v>49</v>
      </c>
      <c r="D84" s="105" t="str">
        <f>Sheet1!B125</f>
        <v>Synthesized Solution</v>
      </c>
      <c r="E84" s="120"/>
      <c r="F84" s="120"/>
      <c r="G84" s="120"/>
      <c r="H84" s="120"/>
      <c r="I84" s="120"/>
      <c r="J84" s="120"/>
      <c r="L84" t="s">
        <v>633</v>
      </c>
      <c r="M84" t="s">
        <v>457</v>
      </c>
    </row>
    <row r="85" spans="3:13" x14ac:dyDescent="0.25">
      <c r="C85" s="77">
        <v>50</v>
      </c>
      <c r="D85" s="104" t="str">
        <f>Sheet1!B126</f>
        <v>Mathematical Understanding</v>
      </c>
      <c r="E85" s="120"/>
      <c r="F85" s="120"/>
      <c r="G85" s="120"/>
      <c r="H85" s="120"/>
      <c r="I85" s="120"/>
      <c r="J85" s="120"/>
      <c r="L85" t="s">
        <v>582</v>
      </c>
      <c r="M85" t="s">
        <v>457</v>
      </c>
    </row>
    <row r="86" spans="3:13" x14ac:dyDescent="0.25">
      <c r="C86" s="77">
        <v>51</v>
      </c>
      <c r="D86" s="103" t="str">
        <f>Sheet1!B127</f>
        <v>Assessment</v>
      </c>
      <c r="E86" s="120"/>
      <c r="F86" s="120"/>
      <c r="G86" s="120"/>
      <c r="H86" s="120"/>
      <c r="I86" s="120"/>
      <c r="J86" s="120"/>
      <c r="L86" t="s">
        <v>583</v>
      </c>
      <c r="M86" t="s">
        <v>457</v>
      </c>
    </row>
    <row r="87" spans="3:13" x14ac:dyDescent="0.25">
      <c r="C87" s="77">
        <v>52</v>
      </c>
      <c r="D87" s="86" t="str">
        <f>Sheet1!B128</f>
        <v>Reinforcement via Repetition (Drilling Algorithms)</v>
      </c>
      <c r="E87" s="120"/>
      <c r="F87" s="120"/>
      <c r="G87" s="120"/>
      <c r="H87" s="120"/>
      <c r="I87" s="120"/>
      <c r="J87" s="120"/>
      <c r="L87" t="s">
        <v>634</v>
      </c>
      <c r="M87" t="s">
        <v>457</v>
      </c>
    </row>
    <row r="88" spans="3:13" x14ac:dyDescent="0.25">
      <c r="C88" s="77">
        <v>53</v>
      </c>
      <c r="D88" s="102" t="str">
        <f>Sheet1!B129</f>
        <v>Student Reflection and Review</v>
      </c>
      <c r="E88" s="120"/>
      <c r="F88" s="120"/>
      <c r="G88" s="120"/>
      <c r="H88" s="120"/>
      <c r="I88" s="120"/>
      <c r="J88" s="120"/>
      <c r="L88" t="s">
        <v>585</v>
      </c>
      <c r="M88" t="s">
        <v>457</v>
      </c>
    </row>
    <row r="89" spans="3:13" x14ac:dyDescent="0.25">
      <c r="C89" s="77">
        <v>54</v>
      </c>
      <c r="D89" s="86" t="str">
        <f>Sheet1!B130</f>
        <v>Algorithm Memorization</v>
      </c>
      <c r="E89" s="120"/>
      <c r="F89" s="120"/>
      <c r="G89" s="120"/>
      <c r="H89" s="120"/>
      <c r="I89" s="120"/>
      <c r="J89" s="120"/>
      <c r="L89" t="s">
        <v>635</v>
      </c>
      <c r="M89" t="s">
        <v>457</v>
      </c>
    </row>
    <row r="90" spans="3:13" x14ac:dyDescent="0.25">
      <c r="C90" s="77">
        <v>55</v>
      </c>
      <c r="D90" s="102" t="str">
        <f>Sheet1!B131</f>
        <v>Scaffolding</v>
      </c>
      <c r="E90" s="120"/>
      <c r="F90" s="120"/>
      <c r="G90" s="120"/>
      <c r="H90" s="120"/>
      <c r="I90" s="120"/>
      <c r="J90" s="120"/>
      <c r="L90" t="s">
        <v>660</v>
      </c>
      <c r="M90" t="s">
        <v>457</v>
      </c>
    </row>
    <row r="91" spans="3:13" x14ac:dyDescent="0.25">
      <c r="C91" s="77">
        <v>56</v>
      </c>
      <c r="D91" s="70">
        <f>Sheet1!B132</f>
        <v>0</v>
      </c>
      <c r="E91" s="120"/>
      <c r="F91" s="120"/>
      <c r="G91" s="120"/>
      <c r="H91" s="120"/>
      <c r="I91" s="120"/>
      <c r="J91" s="120"/>
      <c r="L91">
        <f>Sheet1!C132</f>
        <v>0</v>
      </c>
      <c r="M91" t="s">
        <v>457</v>
      </c>
    </row>
    <row r="92" spans="3:13" x14ac:dyDescent="0.25">
      <c r="C92" s="77">
        <v>57</v>
      </c>
      <c r="D92" s="70">
        <f>Sheet1!B133</f>
        <v>0</v>
      </c>
      <c r="E92" s="120"/>
      <c r="F92" s="120"/>
      <c r="G92" s="120"/>
      <c r="H92" s="120"/>
      <c r="I92" s="120"/>
      <c r="J92" s="120"/>
      <c r="L92">
        <f>Sheet1!C133</f>
        <v>0</v>
      </c>
      <c r="M92" t="s">
        <v>457</v>
      </c>
    </row>
    <row r="93" spans="3:13" x14ac:dyDescent="0.25">
      <c r="C93" s="77">
        <v>58</v>
      </c>
      <c r="D93" s="70">
        <f>Sheet1!B134</f>
        <v>0</v>
      </c>
      <c r="E93" s="120"/>
      <c r="F93" s="120"/>
      <c r="G93" s="120"/>
      <c r="H93" s="120"/>
      <c r="I93" s="120"/>
      <c r="J93" s="120"/>
      <c r="L93">
        <f>Sheet1!C134</f>
        <v>0</v>
      </c>
      <c r="M93" t="s">
        <v>457</v>
      </c>
    </row>
    <row r="94" spans="3:13" x14ac:dyDescent="0.25">
      <c r="C94" s="77">
        <v>59</v>
      </c>
      <c r="D94" s="70">
        <f>Sheet1!B135</f>
        <v>0</v>
      </c>
      <c r="E94" s="120"/>
      <c r="F94" s="120"/>
      <c r="G94" s="120"/>
      <c r="H94" s="120"/>
      <c r="I94" s="120"/>
      <c r="J94" s="120"/>
      <c r="L94">
        <f>Sheet1!C135</f>
        <v>0</v>
      </c>
      <c r="M94" t="s">
        <v>457</v>
      </c>
    </row>
    <row r="95" spans="3:13" x14ac:dyDescent="0.25">
      <c r="C95" s="77">
        <v>60</v>
      </c>
      <c r="D95" s="70">
        <f>Sheet1!B136</f>
        <v>0</v>
      </c>
      <c r="E95" s="120"/>
      <c r="F95" s="120"/>
      <c r="G95" s="120"/>
      <c r="H95" s="120"/>
      <c r="I95" s="120"/>
      <c r="J95" s="120"/>
      <c r="L95">
        <f>Sheet1!C136</f>
        <v>0</v>
      </c>
      <c r="M95" t="s">
        <v>457</v>
      </c>
    </row>
    <row r="96" spans="3:13" x14ac:dyDescent="0.25">
      <c r="C96" s="77">
        <v>61</v>
      </c>
      <c r="D96" s="70">
        <f>Sheet1!B137</f>
        <v>0</v>
      </c>
      <c r="E96" s="120"/>
      <c r="F96" s="120"/>
      <c r="G96" s="120"/>
      <c r="H96" s="120"/>
      <c r="I96" s="120"/>
      <c r="J96" s="120"/>
      <c r="L96">
        <f>Sheet1!C137</f>
        <v>0</v>
      </c>
      <c r="M96" t="s">
        <v>457</v>
      </c>
    </row>
    <row r="97" spans="3:13" x14ac:dyDescent="0.25">
      <c r="C97" s="77">
        <v>62</v>
      </c>
      <c r="D97" s="70">
        <f>Sheet1!B138</f>
        <v>0</v>
      </c>
      <c r="E97" s="120"/>
      <c r="F97" s="120"/>
      <c r="G97" s="120"/>
      <c r="H97" s="120"/>
      <c r="I97" s="120"/>
      <c r="J97" s="120"/>
      <c r="L97">
        <f>Sheet1!C138</f>
        <v>0</v>
      </c>
      <c r="M97" t="s">
        <v>457</v>
      </c>
    </row>
    <row r="98" spans="3:13" x14ac:dyDescent="0.25">
      <c r="C98" s="77">
        <v>63</v>
      </c>
      <c r="D98" s="70">
        <f>Sheet1!B139</f>
        <v>0</v>
      </c>
      <c r="E98" s="120"/>
      <c r="F98" s="120"/>
      <c r="G98" s="120"/>
      <c r="H98" s="120"/>
      <c r="I98" s="120"/>
      <c r="J98" s="120"/>
      <c r="L98">
        <f>Sheet1!C139</f>
        <v>0</v>
      </c>
      <c r="M98" t="s">
        <v>457</v>
      </c>
    </row>
    <row r="99" spans="3:13" x14ac:dyDescent="0.25">
      <c r="C99" s="77">
        <v>64</v>
      </c>
      <c r="D99" s="70">
        <f>Sheet1!B140</f>
        <v>0</v>
      </c>
      <c r="E99" s="120"/>
      <c r="F99" s="120"/>
      <c r="G99" s="120"/>
      <c r="H99" s="120"/>
      <c r="I99" s="120"/>
      <c r="J99" s="120"/>
      <c r="L99">
        <f>Sheet1!C140</f>
        <v>0</v>
      </c>
      <c r="M99" t="s">
        <v>457</v>
      </c>
    </row>
    <row r="100" spans="3:13" x14ac:dyDescent="0.25">
      <c r="C100" s="77">
        <v>65</v>
      </c>
      <c r="D100" s="70">
        <f>Sheet1!B141</f>
        <v>0</v>
      </c>
      <c r="E100" s="120"/>
      <c r="F100" s="120"/>
      <c r="G100" s="120"/>
      <c r="H100" s="120"/>
      <c r="I100" s="120"/>
      <c r="J100" s="120"/>
      <c r="L100">
        <f>Sheet1!C141</f>
        <v>0</v>
      </c>
      <c r="M100" t="s">
        <v>457</v>
      </c>
    </row>
    <row r="101" spans="3:13" x14ac:dyDescent="0.25">
      <c r="C101" s="77">
        <v>66</v>
      </c>
      <c r="D101" s="70">
        <f>Sheet1!B142</f>
        <v>0</v>
      </c>
      <c r="E101" s="120"/>
      <c r="F101" s="120"/>
      <c r="G101" s="120"/>
      <c r="H101" s="120"/>
      <c r="I101" s="120"/>
      <c r="J101" s="120"/>
      <c r="L101">
        <f>Sheet1!C142</f>
        <v>0</v>
      </c>
      <c r="M101" t="s">
        <v>457</v>
      </c>
    </row>
    <row r="102" spans="3:13" x14ac:dyDescent="0.25">
      <c r="C102" s="77">
        <v>67</v>
      </c>
      <c r="D102" s="70">
        <f>Sheet1!B143</f>
        <v>0</v>
      </c>
      <c r="E102" s="120"/>
      <c r="F102" s="120"/>
      <c r="G102" s="120"/>
      <c r="H102" s="120"/>
      <c r="I102" s="120"/>
      <c r="J102" s="120"/>
      <c r="L102">
        <f>Sheet1!C143</f>
        <v>0</v>
      </c>
      <c r="M102" t="s">
        <v>457</v>
      </c>
    </row>
    <row r="103" spans="3:13" x14ac:dyDescent="0.25">
      <c r="C103" s="77">
        <v>68</v>
      </c>
      <c r="D103" s="70">
        <f>Sheet1!B144</f>
        <v>0</v>
      </c>
      <c r="E103" s="120"/>
      <c r="F103" s="120"/>
      <c r="G103" s="120"/>
      <c r="H103" s="120"/>
      <c r="I103" s="120"/>
      <c r="J103" s="120"/>
      <c r="L103">
        <f>Sheet1!C144</f>
        <v>0</v>
      </c>
      <c r="M103" t="s">
        <v>457</v>
      </c>
    </row>
    <row r="104" spans="3:13" x14ac:dyDescent="0.25">
      <c r="C104" s="77">
        <v>69</v>
      </c>
      <c r="D104" s="70">
        <f>Sheet1!B145</f>
        <v>0</v>
      </c>
      <c r="E104" s="120"/>
      <c r="F104" s="120"/>
      <c r="G104" s="120"/>
      <c r="H104" s="120"/>
      <c r="I104" s="120"/>
      <c r="J104" s="120"/>
      <c r="L104">
        <f>Sheet1!C145</f>
        <v>0</v>
      </c>
      <c r="M104" t="s">
        <v>457</v>
      </c>
    </row>
    <row r="105" spans="3:13" x14ac:dyDescent="0.25">
      <c r="C105" s="77">
        <v>70</v>
      </c>
      <c r="D105" s="70">
        <f>Sheet1!B146</f>
        <v>0</v>
      </c>
      <c r="E105" s="120"/>
      <c r="F105" s="120"/>
      <c r="G105" s="120"/>
      <c r="H105" s="120"/>
      <c r="I105" s="120"/>
      <c r="J105" s="120"/>
      <c r="L105">
        <f>Sheet1!C146</f>
        <v>0</v>
      </c>
      <c r="M105" t="s">
        <v>457</v>
      </c>
    </row>
    <row r="106" spans="3:13" x14ac:dyDescent="0.25">
      <c r="C106" s="77">
        <v>71</v>
      </c>
      <c r="D106" s="70">
        <f>Sheet1!B147</f>
        <v>0</v>
      </c>
      <c r="E106" s="120"/>
      <c r="F106" s="120"/>
      <c r="G106" s="120"/>
      <c r="H106" s="120"/>
      <c r="I106" s="120"/>
      <c r="J106" s="120"/>
      <c r="L106">
        <f>Sheet1!C147</f>
        <v>0</v>
      </c>
      <c r="M106" t="s">
        <v>457</v>
      </c>
    </row>
    <row r="107" spans="3:13" x14ac:dyDescent="0.25">
      <c r="C107" s="77">
        <v>72</v>
      </c>
      <c r="D107" s="70">
        <f>Sheet1!B148</f>
        <v>0</v>
      </c>
      <c r="E107" s="120"/>
      <c r="F107" s="120"/>
      <c r="G107" s="120"/>
      <c r="H107" s="120"/>
      <c r="I107" s="120"/>
      <c r="J107" s="120"/>
      <c r="L107">
        <f>Sheet1!C148</f>
        <v>0</v>
      </c>
      <c r="M107" t="s">
        <v>457</v>
      </c>
    </row>
    <row r="108" spans="3:13" x14ac:dyDescent="0.25">
      <c r="C108" s="77">
        <v>73</v>
      </c>
      <c r="D108" s="70">
        <f>Sheet1!B149</f>
        <v>0</v>
      </c>
      <c r="E108" s="120"/>
      <c r="F108" s="120"/>
      <c r="G108" s="120"/>
      <c r="H108" s="120"/>
      <c r="I108" s="120"/>
      <c r="J108" s="120"/>
      <c r="L108">
        <f>Sheet1!C149</f>
        <v>0</v>
      </c>
      <c r="M108" t="s">
        <v>457</v>
      </c>
    </row>
    <row r="109" spans="3:13" x14ac:dyDescent="0.25">
      <c r="C109" s="77">
        <v>74</v>
      </c>
      <c r="D109" s="70">
        <f>Sheet1!B150</f>
        <v>0</v>
      </c>
      <c r="E109" s="120"/>
      <c r="F109" s="120"/>
      <c r="G109" s="120"/>
      <c r="H109" s="120"/>
      <c r="I109" s="120"/>
      <c r="J109" s="120"/>
      <c r="L109">
        <f>Sheet1!C150</f>
        <v>0</v>
      </c>
      <c r="M109" t="s">
        <v>457</v>
      </c>
    </row>
    <row r="110" spans="3:13" x14ac:dyDescent="0.25">
      <c r="C110" s="77">
        <v>75</v>
      </c>
      <c r="D110" s="70">
        <f>Sheet1!B151</f>
        <v>0</v>
      </c>
      <c r="E110" s="120"/>
      <c r="F110" s="120"/>
      <c r="G110" s="120"/>
      <c r="H110" s="120"/>
      <c r="I110" s="120"/>
      <c r="J110" s="120"/>
      <c r="L110">
        <f>Sheet1!C151</f>
        <v>0</v>
      </c>
      <c r="M110" t="s">
        <v>457</v>
      </c>
    </row>
    <row r="111" spans="3:13" x14ac:dyDescent="0.25">
      <c r="C111" s="77">
        <v>76</v>
      </c>
      <c r="D111" s="70">
        <f>Sheet1!B152</f>
        <v>0</v>
      </c>
      <c r="E111" s="120"/>
      <c r="F111" s="120"/>
      <c r="G111" s="120"/>
      <c r="H111" s="120"/>
      <c r="I111" s="120"/>
      <c r="J111" s="120"/>
      <c r="L111">
        <f>Sheet1!C152</f>
        <v>0</v>
      </c>
      <c r="M111" t="s">
        <v>457</v>
      </c>
    </row>
    <row r="112" spans="3:13" x14ac:dyDescent="0.25">
      <c r="C112" s="77">
        <v>77</v>
      </c>
      <c r="D112" s="70">
        <f>Sheet1!B153</f>
        <v>0</v>
      </c>
      <c r="E112" s="120"/>
      <c r="F112" s="120"/>
      <c r="G112" s="120"/>
      <c r="H112" s="120"/>
      <c r="I112" s="120"/>
      <c r="J112" s="120"/>
      <c r="L112">
        <f>Sheet1!C153</f>
        <v>0</v>
      </c>
      <c r="M112" t="s">
        <v>457</v>
      </c>
    </row>
    <row r="113" spans="3:13" x14ac:dyDescent="0.25">
      <c r="C113" s="77">
        <v>78</v>
      </c>
      <c r="D113" s="70">
        <f>Sheet1!B154</f>
        <v>0</v>
      </c>
      <c r="E113" s="120"/>
      <c r="F113" s="120"/>
      <c r="G113" s="120"/>
      <c r="H113" s="120"/>
      <c r="I113" s="120"/>
      <c r="J113" s="120"/>
      <c r="L113">
        <f>Sheet1!C154</f>
        <v>0</v>
      </c>
      <c r="M113" t="s">
        <v>457</v>
      </c>
    </row>
    <row r="114" spans="3:13" x14ac:dyDescent="0.25">
      <c r="C114" s="77">
        <v>79</v>
      </c>
      <c r="D114" s="70">
        <f>Sheet1!B155</f>
        <v>0</v>
      </c>
      <c r="E114" s="120"/>
      <c r="F114" s="120"/>
      <c r="G114" s="120"/>
      <c r="H114" s="120"/>
      <c r="I114" s="120"/>
      <c r="J114" s="120"/>
      <c r="L114">
        <f>Sheet1!C155</f>
        <v>0</v>
      </c>
      <c r="M114" t="s">
        <v>457</v>
      </c>
    </row>
    <row r="115" spans="3:13" x14ac:dyDescent="0.25">
      <c r="C115" s="77">
        <v>80</v>
      </c>
      <c r="D115" s="70">
        <f>Sheet1!B156</f>
        <v>0</v>
      </c>
      <c r="E115" s="120"/>
      <c r="F115" s="120"/>
      <c r="G115" s="120"/>
      <c r="H115" s="120"/>
      <c r="I115" s="120"/>
      <c r="J115" s="120"/>
      <c r="L115">
        <f>Sheet1!C156</f>
        <v>0</v>
      </c>
      <c r="M115" t="s">
        <v>457</v>
      </c>
    </row>
    <row r="116" spans="3:13" x14ac:dyDescent="0.25">
      <c r="C116" s="77">
        <v>81</v>
      </c>
      <c r="D116" s="70">
        <f>Sheet1!B157</f>
        <v>0</v>
      </c>
      <c r="E116" s="120"/>
      <c r="F116" s="120"/>
      <c r="G116" s="120"/>
      <c r="H116" s="120"/>
      <c r="I116" s="120"/>
      <c r="J116" s="120"/>
      <c r="L116">
        <f>Sheet1!C157</f>
        <v>0</v>
      </c>
      <c r="M116" t="s">
        <v>457</v>
      </c>
    </row>
    <row r="117" spans="3:13" x14ac:dyDescent="0.25">
      <c r="C117" s="77">
        <v>82</v>
      </c>
      <c r="D117" s="70">
        <f>Sheet1!B158</f>
        <v>0</v>
      </c>
      <c r="E117" s="120"/>
      <c r="F117" s="120"/>
      <c r="G117" s="120"/>
      <c r="H117" s="120"/>
      <c r="I117" s="120"/>
      <c r="J117" s="120"/>
      <c r="L117">
        <f>Sheet1!C158</f>
        <v>0</v>
      </c>
      <c r="M117" t="s">
        <v>457</v>
      </c>
    </row>
    <row r="118" spans="3:13" x14ac:dyDescent="0.25">
      <c r="C118" s="77">
        <v>83</v>
      </c>
      <c r="D118" s="70">
        <f>Sheet1!B159</f>
        <v>0</v>
      </c>
      <c r="E118" s="120"/>
      <c r="F118" s="120"/>
      <c r="G118" s="120"/>
      <c r="H118" s="120"/>
      <c r="I118" s="120"/>
      <c r="J118" s="120"/>
      <c r="L118">
        <f>Sheet1!C159</f>
        <v>0</v>
      </c>
      <c r="M118" t="s">
        <v>457</v>
      </c>
    </row>
    <row r="119" spans="3:13" x14ac:dyDescent="0.25">
      <c r="C119" s="77">
        <v>84</v>
      </c>
      <c r="D119" s="70">
        <f>Sheet1!B160</f>
        <v>0</v>
      </c>
      <c r="E119" s="120"/>
      <c r="F119" s="120"/>
      <c r="G119" s="120"/>
      <c r="H119" s="120"/>
      <c r="I119" s="120"/>
      <c r="J119" s="120"/>
      <c r="L119">
        <f>Sheet1!C160</f>
        <v>0</v>
      </c>
      <c r="M119" t="s">
        <v>457</v>
      </c>
    </row>
    <row r="120" spans="3:13" x14ac:dyDescent="0.25">
      <c r="C120" s="77">
        <v>85</v>
      </c>
      <c r="D120" s="70">
        <f>Sheet1!B161</f>
        <v>0</v>
      </c>
      <c r="E120" s="120"/>
      <c r="F120" s="120"/>
      <c r="G120" s="120"/>
      <c r="H120" s="120"/>
      <c r="I120" s="120"/>
      <c r="J120" s="120"/>
      <c r="L120">
        <f>Sheet1!C161</f>
        <v>0</v>
      </c>
      <c r="M120" t="s">
        <v>457</v>
      </c>
    </row>
    <row r="121" spans="3:13" x14ac:dyDescent="0.25">
      <c r="C121" s="77">
        <v>86</v>
      </c>
      <c r="D121" s="70">
        <f>Sheet1!B162</f>
        <v>0</v>
      </c>
      <c r="E121" s="120"/>
      <c r="F121" s="120"/>
      <c r="G121" s="120"/>
      <c r="H121" s="120"/>
      <c r="I121" s="120"/>
      <c r="J121" s="120"/>
      <c r="L121">
        <f>Sheet1!C162</f>
        <v>0</v>
      </c>
      <c r="M121" t="s">
        <v>457</v>
      </c>
    </row>
    <row r="122" spans="3:13" x14ac:dyDescent="0.25">
      <c r="C122" s="77">
        <v>87</v>
      </c>
      <c r="D122" s="70">
        <f>Sheet1!B163</f>
        <v>0</v>
      </c>
      <c r="E122" s="120"/>
      <c r="F122" s="120"/>
      <c r="G122" s="120"/>
      <c r="H122" s="120"/>
      <c r="I122" s="120"/>
      <c r="J122" s="120"/>
      <c r="L122">
        <f>Sheet1!C163</f>
        <v>0</v>
      </c>
      <c r="M122" t="s">
        <v>457</v>
      </c>
    </row>
    <row r="123" spans="3:13" x14ac:dyDescent="0.25">
      <c r="C123" s="77">
        <v>88</v>
      </c>
      <c r="D123" s="70">
        <f>Sheet1!B164</f>
        <v>0</v>
      </c>
      <c r="E123" s="120"/>
      <c r="F123" s="120"/>
      <c r="G123" s="120"/>
      <c r="H123" s="120"/>
      <c r="I123" s="120"/>
      <c r="J123" s="120"/>
      <c r="L123">
        <f>Sheet1!C164</f>
        <v>0</v>
      </c>
      <c r="M123" t="s">
        <v>457</v>
      </c>
    </row>
    <row r="124" spans="3:13" x14ac:dyDescent="0.25">
      <c r="C124" s="77">
        <v>89</v>
      </c>
      <c r="D124" s="70">
        <f>Sheet1!B165</f>
        <v>0</v>
      </c>
      <c r="E124" s="120"/>
      <c r="F124" s="120"/>
      <c r="G124" s="120"/>
      <c r="H124" s="120"/>
      <c r="I124" s="120"/>
      <c r="J124" s="120"/>
      <c r="L124">
        <f>Sheet1!C165</f>
        <v>0</v>
      </c>
      <c r="M124" t="s">
        <v>457</v>
      </c>
    </row>
    <row r="125" spans="3:13" x14ac:dyDescent="0.25">
      <c r="C125" s="77">
        <v>90</v>
      </c>
      <c r="D125" s="70">
        <f>Sheet1!B166</f>
        <v>0</v>
      </c>
      <c r="E125" s="120"/>
      <c r="F125" s="120"/>
      <c r="G125" s="120"/>
      <c r="H125" s="120"/>
      <c r="I125" s="120"/>
      <c r="J125" s="120"/>
      <c r="L125">
        <f>Sheet1!C166</f>
        <v>0</v>
      </c>
      <c r="M125" t="s">
        <v>457</v>
      </c>
    </row>
    <row r="126" spans="3:13" x14ac:dyDescent="0.25">
      <c r="C126" s="77">
        <v>91</v>
      </c>
      <c r="D126" s="70">
        <f>Sheet1!B167</f>
        <v>0</v>
      </c>
      <c r="E126" s="120"/>
      <c r="F126" s="120"/>
      <c r="G126" s="120"/>
      <c r="H126" s="120"/>
      <c r="I126" s="120"/>
      <c r="J126" s="120"/>
      <c r="L126">
        <f>Sheet1!C167</f>
        <v>0</v>
      </c>
      <c r="M126" t="s">
        <v>457</v>
      </c>
    </row>
    <row r="127" spans="3:13" x14ac:dyDescent="0.25">
      <c r="C127" s="77">
        <v>92</v>
      </c>
      <c r="D127" s="70">
        <f>Sheet1!B168</f>
        <v>0</v>
      </c>
      <c r="E127" s="120"/>
      <c r="F127" s="120"/>
      <c r="G127" s="120"/>
      <c r="H127" s="120"/>
      <c r="I127" s="120"/>
      <c r="J127" s="120"/>
      <c r="L127">
        <f>Sheet1!C168</f>
        <v>0</v>
      </c>
      <c r="M127" t="s">
        <v>457</v>
      </c>
    </row>
    <row r="128" spans="3:13" x14ac:dyDescent="0.25">
      <c r="C128" s="77">
        <v>93</v>
      </c>
      <c r="D128" s="70">
        <f>Sheet1!B169</f>
        <v>0</v>
      </c>
      <c r="E128" s="120"/>
      <c r="F128" s="120"/>
      <c r="G128" s="120"/>
      <c r="H128" s="120"/>
      <c r="I128" s="120"/>
      <c r="J128" s="120"/>
      <c r="L128">
        <f>Sheet1!C169</f>
        <v>0</v>
      </c>
      <c r="M128" t="s">
        <v>457</v>
      </c>
    </row>
    <row r="129" spans="3:13" x14ac:dyDescent="0.25">
      <c r="C129" s="77">
        <v>94</v>
      </c>
      <c r="D129" s="70">
        <f>Sheet1!B170</f>
        <v>0</v>
      </c>
      <c r="E129" s="120"/>
      <c r="F129" s="120"/>
      <c r="G129" s="120"/>
      <c r="H129" s="120"/>
      <c r="I129" s="120"/>
      <c r="J129" s="120"/>
      <c r="L129">
        <f>Sheet1!C170</f>
        <v>0</v>
      </c>
      <c r="M129" t="s">
        <v>457</v>
      </c>
    </row>
    <row r="130" spans="3:13" x14ac:dyDescent="0.25">
      <c r="C130" s="77">
        <v>95</v>
      </c>
      <c r="D130" s="70">
        <f>Sheet1!B171</f>
        <v>0</v>
      </c>
      <c r="E130" s="120"/>
      <c r="F130" s="120"/>
      <c r="G130" s="120"/>
      <c r="H130" s="120"/>
      <c r="I130" s="120"/>
      <c r="J130" s="120"/>
      <c r="L130">
        <f>Sheet1!C171</f>
        <v>0</v>
      </c>
      <c r="M130" t="s">
        <v>457</v>
      </c>
    </row>
    <row r="131" spans="3:13" x14ac:dyDescent="0.25">
      <c r="C131" s="77">
        <v>96</v>
      </c>
      <c r="D131" s="70">
        <f>Sheet1!B172</f>
        <v>0</v>
      </c>
      <c r="E131" s="120"/>
      <c r="F131" s="120"/>
      <c r="G131" s="120"/>
      <c r="H131" s="120"/>
      <c r="I131" s="120"/>
      <c r="J131" s="120"/>
      <c r="L131">
        <f>Sheet1!C172</f>
        <v>0</v>
      </c>
      <c r="M131" t="s">
        <v>457</v>
      </c>
    </row>
    <row r="132" spans="3:13" x14ac:dyDescent="0.25">
      <c r="C132" s="77">
        <v>97</v>
      </c>
      <c r="D132" s="70">
        <f>Sheet1!B173</f>
        <v>0</v>
      </c>
      <c r="E132" s="120"/>
      <c r="F132" s="120"/>
      <c r="G132" s="120"/>
      <c r="H132" s="120"/>
      <c r="I132" s="120"/>
      <c r="J132" s="120"/>
      <c r="L132">
        <f>Sheet1!C173</f>
        <v>0</v>
      </c>
      <c r="M132" t="s">
        <v>457</v>
      </c>
    </row>
    <row r="133" spans="3:13" x14ac:dyDescent="0.25">
      <c r="C133" s="77">
        <v>98</v>
      </c>
      <c r="D133" s="70">
        <f>Sheet1!B174</f>
        <v>0</v>
      </c>
      <c r="E133" s="120"/>
      <c r="F133" s="120"/>
      <c r="G133" s="120"/>
      <c r="H133" s="120"/>
      <c r="I133" s="120"/>
      <c r="J133" s="120"/>
      <c r="L133">
        <f>Sheet1!C174</f>
        <v>0</v>
      </c>
      <c r="M133" t="s">
        <v>457</v>
      </c>
    </row>
    <row r="134" spans="3:13" x14ac:dyDescent="0.25">
      <c r="C134" s="77">
        <v>99</v>
      </c>
      <c r="D134" s="70">
        <f>Sheet1!B175</f>
        <v>0</v>
      </c>
      <c r="E134" s="120"/>
      <c r="F134" s="120"/>
      <c r="G134" s="120"/>
      <c r="H134" s="120"/>
      <c r="I134" s="120"/>
      <c r="J134" s="120"/>
      <c r="L134">
        <f>Sheet1!C175</f>
        <v>0</v>
      </c>
      <c r="M134" t="s">
        <v>457</v>
      </c>
    </row>
    <row r="135" spans="3:13" x14ac:dyDescent="0.25">
      <c r="C135" s="77">
        <v>100</v>
      </c>
      <c r="D135" s="70">
        <f>Sheet1!B176</f>
        <v>0</v>
      </c>
      <c r="E135" s="120"/>
      <c r="F135" s="120"/>
      <c r="G135" s="120"/>
      <c r="H135" s="120"/>
      <c r="I135" s="120"/>
      <c r="J135" s="120"/>
      <c r="L135">
        <f>Sheet1!C176</f>
        <v>0</v>
      </c>
      <c r="M135" t="s">
        <v>457</v>
      </c>
    </row>
    <row r="136" spans="3:13" x14ac:dyDescent="0.25">
      <c r="C136" s="77">
        <v>101</v>
      </c>
      <c r="D136" s="70">
        <f>Sheet1!B177</f>
        <v>0</v>
      </c>
      <c r="E136" s="120"/>
      <c r="F136" s="120"/>
      <c r="G136" s="120"/>
      <c r="H136" s="120"/>
      <c r="I136" s="120"/>
      <c r="J136" s="120"/>
      <c r="L136">
        <f>Sheet1!C177</f>
        <v>0</v>
      </c>
      <c r="M136" t="s">
        <v>457</v>
      </c>
    </row>
    <row r="137" spans="3:13" x14ac:dyDescent="0.25">
      <c r="C137" s="77">
        <v>102</v>
      </c>
      <c r="D137" s="70">
        <f>Sheet1!B178</f>
        <v>0</v>
      </c>
      <c r="E137" s="120"/>
      <c r="F137" s="120"/>
      <c r="G137" s="120"/>
      <c r="H137" s="120"/>
      <c r="I137" s="120"/>
      <c r="J137" s="120"/>
      <c r="L137">
        <f>Sheet1!C178</f>
        <v>0</v>
      </c>
      <c r="M137" t="s">
        <v>457</v>
      </c>
    </row>
    <row r="138" spans="3:13" x14ac:dyDescent="0.25">
      <c r="C138" s="77">
        <v>103</v>
      </c>
      <c r="D138" s="70">
        <f>Sheet1!B179</f>
        <v>0</v>
      </c>
      <c r="E138" s="120"/>
      <c r="F138" s="120"/>
      <c r="G138" s="120"/>
      <c r="H138" s="120"/>
      <c r="I138" s="120"/>
      <c r="J138" s="120"/>
      <c r="L138">
        <f>Sheet1!C179</f>
        <v>0</v>
      </c>
      <c r="M138" t="s">
        <v>457</v>
      </c>
    </row>
    <row r="139" spans="3:13" x14ac:dyDescent="0.25">
      <c r="C139" s="77">
        <v>104</v>
      </c>
      <c r="D139" s="70">
        <f>Sheet1!B180</f>
        <v>0</v>
      </c>
      <c r="E139" s="120"/>
      <c r="F139" s="120"/>
      <c r="G139" s="120"/>
      <c r="H139" s="120"/>
      <c r="I139" s="120"/>
      <c r="J139" s="120"/>
      <c r="L139">
        <f>Sheet1!C180</f>
        <v>0</v>
      </c>
      <c r="M139" t="s">
        <v>457</v>
      </c>
    </row>
    <row r="140" spans="3:13" x14ac:dyDescent="0.25">
      <c r="C140" s="77">
        <v>105</v>
      </c>
      <c r="D140" s="70">
        <f>Sheet1!B181</f>
        <v>0</v>
      </c>
      <c r="E140" s="120"/>
      <c r="F140" s="120"/>
      <c r="G140" s="120"/>
      <c r="H140" s="120"/>
      <c r="I140" s="120"/>
      <c r="J140" s="120"/>
      <c r="L140">
        <f>Sheet1!C181</f>
        <v>0</v>
      </c>
      <c r="M140" t="s">
        <v>457</v>
      </c>
    </row>
    <row r="141" spans="3:13" x14ac:dyDescent="0.25">
      <c r="C141" s="77">
        <v>106</v>
      </c>
      <c r="D141" s="70">
        <f>Sheet1!B182</f>
        <v>0</v>
      </c>
      <c r="E141" s="120"/>
      <c r="F141" s="120"/>
      <c r="G141" s="120"/>
      <c r="H141" s="120"/>
      <c r="I141" s="120"/>
      <c r="J141" s="120"/>
      <c r="L141">
        <f>Sheet1!C182</f>
        <v>0</v>
      </c>
      <c r="M141" t="s">
        <v>457</v>
      </c>
    </row>
    <row r="142" spans="3:13" x14ac:dyDescent="0.25">
      <c r="C142" s="77">
        <v>107</v>
      </c>
      <c r="D142" s="70">
        <f>Sheet1!B183</f>
        <v>0</v>
      </c>
      <c r="E142" s="120"/>
      <c r="F142" s="120"/>
      <c r="G142" s="120"/>
      <c r="H142" s="120"/>
      <c r="I142" s="120"/>
      <c r="J142" s="120"/>
      <c r="L142">
        <f>Sheet1!C183</f>
        <v>0</v>
      </c>
      <c r="M142" t="s">
        <v>457</v>
      </c>
    </row>
    <row r="143" spans="3:13" x14ac:dyDescent="0.25">
      <c r="C143" s="77">
        <v>108</v>
      </c>
      <c r="D143" s="70">
        <f>Sheet1!B184</f>
        <v>0</v>
      </c>
      <c r="E143" s="120"/>
      <c r="F143" s="120"/>
      <c r="G143" s="120"/>
      <c r="H143" s="120"/>
      <c r="I143" s="120"/>
      <c r="J143" s="120"/>
      <c r="L143">
        <f>Sheet1!C184</f>
        <v>0</v>
      </c>
      <c r="M143" t="s">
        <v>457</v>
      </c>
    </row>
    <row r="144" spans="3:13" x14ac:dyDescent="0.25">
      <c r="C144" s="77">
        <v>109</v>
      </c>
      <c r="D144" s="70">
        <f>Sheet1!B185</f>
        <v>0</v>
      </c>
      <c r="E144" s="120"/>
      <c r="F144" s="120"/>
      <c r="G144" s="120"/>
      <c r="H144" s="120"/>
      <c r="I144" s="120"/>
      <c r="J144" s="120"/>
      <c r="L144">
        <f>Sheet1!C185</f>
        <v>0</v>
      </c>
      <c r="M144" t="s">
        <v>457</v>
      </c>
    </row>
    <row r="145" spans="3:13" x14ac:dyDescent="0.25">
      <c r="C145" s="77">
        <v>110</v>
      </c>
      <c r="D145" s="70">
        <f>Sheet1!B186</f>
        <v>0</v>
      </c>
      <c r="E145" s="120"/>
      <c r="F145" s="120"/>
      <c r="G145" s="120"/>
      <c r="H145" s="120"/>
      <c r="I145" s="120"/>
      <c r="J145" s="120"/>
      <c r="L145">
        <f>Sheet1!C186</f>
        <v>0</v>
      </c>
      <c r="M145" t="s">
        <v>457</v>
      </c>
    </row>
    <row r="146" spans="3:13" x14ac:dyDescent="0.25">
      <c r="C146" s="77">
        <v>111</v>
      </c>
      <c r="D146" s="70">
        <f>Sheet1!B187</f>
        <v>0</v>
      </c>
      <c r="E146" s="120"/>
      <c r="F146" s="120"/>
      <c r="G146" s="120"/>
      <c r="H146" s="120"/>
      <c r="I146" s="120"/>
      <c r="J146" s="120"/>
      <c r="L146">
        <f>Sheet1!C187</f>
        <v>0</v>
      </c>
      <c r="M146" t="s">
        <v>457</v>
      </c>
    </row>
    <row r="147" spans="3:13" x14ac:dyDescent="0.25">
      <c r="C147" s="77">
        <v>112</v>
      </c>
      <c r="D147" s="70">
        <f>Sheet1!B188</f>
        <v>0</v>
      </c>
      <c r="E147" s="120"/>
      <c r="F147" s="120"/>
      <c r="G147" s="120"/>
      <c r="H147" s="120"/>
      <c r="I147" s="120"/>
      <c r="J147" s="120"/>
      <c r="L147">
        <f>Sheet1!C188</f>
        <v>0</v>
      </c>
      <c r="M147" t="s">
        <v>457</v>
      </c>
    </row>
    <row r="148" spans="3:13" x14ac:dyDescent="0.25">
      <c r="C148" s="77">
        <v>113</v>
      </c>
      <c r="D148" s="70">
        <f>Sheet1!B189</f>
        <v>0</v>
      </c>
      <c r="E148" s="120"/>
      <c r="F148" s="120"/>
      <c r="G148" s="120"/>
      <c r="H148" s="120"/>
      <c r="I148" s="120"/>
      <c r="J148" s="120"/>
      <c r="L148">
        <f>Sheet1!C189</f>
        <v>0</v>
      </c>
      <c r="M148" t="s">
        <v>457</v>
      </c>
    </row>
    <row r="149" spans="3:13" x14ac:dyDescent="0.25">
      <c r="C149" s="77">
        <v>114</v>
      </c>
      <c r="D149" s="70">
        <f>Sheet1!B190</f>
        <v>0</v>
      </c>
      <c r="E149" s="120"/>
      <c r="F149" s="120"/>
      <c r="G149" s="120"/>
      <c r="H149" s="120"/>
      <c r="I149" s="120"/>
      <c r="J149" s="120"/>
      <c r="L149">
        <f>Sheet1!C190</f>
        <v>0</v>
      </c>
      <c r="M149" t="s">
        <v>457</v>
      </c>
    </row>
    <row r="150" spans="3:13" x14ac:dyDescent="0.25">
      <c r="C150" s="77">
        <v>115</v>
      </c>
      <c r="D150" s="70">
        <f>Sheet1!B191</f>
        <v>0</v>
      </c>
      <c r="E150" s="120"/>
      <c r="F150" s="120"/>
      <c r="G150" s="120"/>
      <c r="H150" s="120"/>
      <c r="I150" s="120"/>
      <c r="J150" s="120"/>
      <c r="L150">
        <f>Sheet1!C191</f>
        <v>0</v>
      </c>
      <c r="M150" t="s">
        <v>457</v>
      </c>
    </row>
    <row r="151" spans="3:13" x14ac:dyDescent="0.25">
      <c r="C151" s="77">
        <v>116</v>
      </c>
      <c r="D151" s="70">
        <f>Sheet1!B192</f>
        <v>0</v>
      </c>
      <c r="E151" s="120"/>
      <c r="F151" s="120"/>
      <c r="G151" s="120"/>
      <c r="H151" s="120"/>
      <c r="I151" s="120"/>
      <c r="J151" s="120"/>
      <c r="L151">
        <f>Sheet1!C192</f>
        <v>0</v>
      </c>
      <c r="M151" t="s">
        <v>457</v>
      </c>
    </row>
    <row r="152" spans="3:13" x14ac:dyDescent="0.25">
      <c r="C152" s="77">
        <v>117</v>
      </c>
      <c r="D152" s="70">
        <f>Sheet1!B193</f>
        <v>0</v>
      </c>
      <c r="E152" s="120"/>
      <c r="F152" s="120"/>
      <c r="G152" s="120"/>
      <c r="H152" s="120"/>
      <c r="I152" s="120"/>
      <c r="J152" s="120"/>
      <c r="L152">
        <f>Sheet1!C193</f>
        <v>0</v>
      </c>
      <c r="M152" t="s">
        <v>457</v>
      </c>
    </row>
    <row r="153" spans="3:13" x14ac:dyDescent="0.25">
      <c r="C153" s="77">
        <v>118</v>
      </c>
      <c r="D153" s="70">
        <f>Sheet1!B194</f>
        <v>0</v>
      </c>
      <c r="E153" s="120"/>
      <c r="F153" s="120"/>
      <c r="G153" s="120"/>
      <c r="H153" s="120"/>
      <c r="I153" s="120"/>
      <c r="J153" s="120"/>
      <c r="L153">
        <f>Sheet1!C194</f>
        <v>0</v>
      </c>
      <c r="M153" t="s">
        <v>457</v>
      </c>
    </row>
    <row r="154" spans="3:13" x14ac:dyDescent="0.25">
      <c r="C154" s="77">
        <v>119</v>
      </c>
      <c r="D154" s="70">
        <f>Sheet1!B195</f>
        <v>0</v>
      </c>
      <c r="E154" s="120"/>
      <c r="F154" s="120"/>
      <c r="G154" s="120"/>
      <c r="H154" s="120"/>
      <c r="I154" s="120"/>
      <c r="J154" s="120"/>
      <c r="L154">
        <f>Sheet1!C195</f>
        <v>0</v>
      </c>
      <c r="M154" t="s">
        <v>457</v>
      </c>
    </row>
    <row r="155" spans="3:13" x14ac:dyDescent="0.25">
      <c r="C155" s="77">
        <v>120</v>
      </c>
      <c r="D155" s="70">
        <f>Sheet1!B196</f>
        <v>0</v>
      </c>
      <c r="E155" s="120"/>
      <c r="F155" s="120"/>
      <c r="G155" s="120"/>
      <c r="H155" s="120"/>
      <c r="I155" s="120"/>
      <c r="J155" s="120"/>
      <c r="L155">
        <f>Sheet1!C196</f>
        <v>0</v>
      </c>
      <c r="M155" t="s">
        <v>457</v>
      </c>
    </row>
    <row r="156" spans="3:13" x14ac:dyDescent="0.25">
      <c r="C156" s="77">
        <v>121</v>
      </c>
      <c r="D156" s="70">
        <f>Sheet1!B197</f>
        <v>0</v>
      </c>
      <c r="E156" s="120"/>
      <c r="F156" s="120"/>
      <c r="G156" s="120"/>
      <c r="H156" s="120"/>
      <c r="I156" s="120"/>
      <c r="J156" s="120"/>
      <c r="L156">
        <f>Sheet1!C197</f>
        <v>0</v>
      </c>
      <c r="M156" t="s">
        <v>457</v>
      </c>
    </row>
    <row r="157" spans="3:13" x14ac:dyDescent="0.25">
      <c r="C157" s="77">
        <v>122</v>
      </c>
      <c r="D157" s="70">
        <f>Sheet1!B198</f>
        <v>0</v>
      </c>
      <c r="E157" s="120"/>
      <c r="F157" s="120"/>
      <c r="G157" s="120"/>
      <c r="H157" s="120"/>
      <c r="I157" s="120"/>
      <c r="J157" s="120"/>
      <c r="L157">
        <f>Sheet1!C198</f>
        <v>0</v>
      </c>
      <c r="M157" t="s">
        <v>457</v>
      </c>
    </row>
    <row r="158" spans="3:13" x14ac:dyDescent="0.25">
      <c r="C158" s="77">
        <v>123</v>
      </c>
      <c r="D158" s="70">
        <f>Sheet1!B199</f>
        <v>0</v>
      </c>
      <c r="E158" s="120"/>
      <c r="F158" s="120"/>
      <c r="G158" s="120"/>
      <c r="H158" s="120"/>
      <c r="I158" s="120"/>
      <c r="J158" s="120"/>
      <c r="L158">
        <f>Sheet1!C199</f>
        <v>0</v>
      </c>
      <c r="M158" t="s">
        <v>457</v>
      </c>
    </row>
    <row r="159" spans="3:13" x14ac:dyDescent="0.25">
      <c r="C159" s="77">
        <v>124</v>
      </c>
      <c r="D159" s="70">
        <f>Sheet1!B200</f>
        <v>0</v>
      </c>
      <c r="E159" s="120"/>
      <c r="F159" s="120"/>
      <c r="G159" s="120"/>
      <c r="H159" s="120"/>
      <c r="I159" s="120"/>
      <c r="J159" s="120"/>
      <c r="L159">
        <f>Sheet1!C200</f>
        <v>0</v>
      </c>
      <c r="M159" t="s">
        <v>457</v>
      </c>
    </row>
    <row r="160" spans="3:13" x14ac:dyDescent="0.25">
      <c r="C160" s="77">
        <v>125</v>
      </c>
      <c r="D160" s="70">
        <f>Sheet1!B201</f>
        <v>0</v>
      </c>
      <c r="E160" s="120"/>
      <c r="F160" s="120"/>
      <c r="G160" s="120"/>
      <c r="H160" s="120"/>
      <c r="I160" s="120"/>
      <c r="J160" s="120"/>
      <c r="L160">
        <f>Sheet1!C201</f>
        <v>0</v>
      </c>
      <c r="M160" t="s">
        <v>457</v>
      </c>
    </row>
    <row r="161" spans="3:13" x14ac:dyDescent="0.25">
      <c r="C161" s="77">
        <v>126</v>
      </c>
      <c r="D161" s="70">
        <f>Sheet1!B202</f>
        <v>0</v>
      </c>
      <c r="E161" s="120"/>
      <c r="F161" s="120"/>
      <c r="G161" s="120"/>
      <c r="H161" s="120"/>
      <c r="I161" s="120"/>
      <c r="J161" s="120"/>
      <c r="L161">
        <f>Sheet1!C202</f>
        <v>0</v>
      </c>
      <c r="M161" t="s">
        <v>457</v>
      </c>
    </row>
    <row r="162" spans="3:13" x14ac:dyDescent="0.25">
      <c r="C162" s="77">
        <v>127</v>
      </c>
      <c r="D162" s="70">
        <f>Sheet1!B203</f>
        <v>0</v>
      </c>
      <c r="E162" s="120"/>
      <c r="F162" s="120"/>
      <c r="G162" s="120"/>
      <c r="H162" s="120"/>
      <c r="I162" s="120"/>
      <c r="J162" s="120"/>
      <c r="L162">
        <f>Sheet1!C203</f>
        <v>0</v>
      </c>
      <c r="M162" t="s">
        <v>457</v>
      </c>
    </row>
    <row r="163" spans="3:13" x14ac:dyDescent="0.25">
      <c r="C163" s="77">
        <v>128</v>
      </c>
      <c r="D163" s="70">
        <f>Sheet1!B204</f>
        <v>0</v>
      </c>
      <c r="E163" s="120"/>
      <c r="F163" s="120"/>
      <c r="G163" s="120"/>
      <c r="H163" s="120"/>
      <c r="I163" s="120"/>
      <c r="J163" s="120"/>
      <c r="L163">
        <f>Sheet1!C204</f>
        <v>0</v>
      </c>
      <c r="M163" t="s">
        <v>457</v>
      </c>
    </row>
    <row r="164" spans="3:13" x14ac:dyDescent="0.25">
      <c r="C164" s="77">
        <v>129</v>
      </c>
      <c r="D164" s="70">
        <f>Sheet1!B205</f>
        <v>0</v>
      </c>
      <c r="E164" s="120"/>
      <c r="F164" s="120"/>
      <c r="G164" s="120"/>
      <c r="H164" s="120"/>
      <c r="I164" s="120"/>
      <c r="J164" s="120"/>
      <c r="L164">
        <f>Sheet1!C205</f>
        <v>0</v>
      </c>
      <c r="M164" t="s">
        <v>457</v>
      </c>
    </row>
    <row r="165" spans="3:13" x14ac:dyDescent="0.25">
      <c r="C165" s="77">
        <v>130</v>
      </c>
      <c r="D165" s="70">
        <f>Sheet1!B206</f>
        <v>0</v>
      </c>
      <c r="E165" s="120"/>
      <c r="F165" s="120"/>
      <c r="G165" s="120"/>
      <c r="H165" s="120"/>
      <c r="I165" s="120"/>
      <c r="J165" s="120"/>
      <c r="L165">
        <f>Sheet1!C206</f>
        <v>0</v>
      </c>
      <c r="M165" t="s">
        <v>457</v>
      </c>
    </row>
    <row r="166" spans="3:13" x14ac:dyDescent="0.25">
      <c r="C166" s="77">
        <v>131</v>
      </c>
      <c r="D166" s="70">
        <f>Sheet1!B207</f>
        <v>0</v>
      </c>
      <c r="E166" s="120"/>
      <c r="F166" s="120"/>
      <c r="G166" s="120"/>
      <c r="H166" s="120"/>
      <c r="I166" s="120"/>
      <c r="J166" s="120"/>
      <c r="L166">
        <f>Sheet1!C207</f>
        <v>0</v>
      </c>
      <c r="M166" t="s">
        <v>457</v>
      </c>
    </row>
    <row r="167" spans="3:13" x14ac:dyDescent="0.25">
      <c r="C167" s="77">
        <v>132</v>
      </c>
      <c r="D167" s="70">
        <f>Sheet1!B208</f>
        <v>0</v>
      </c>
      <c r="E167" s="120"/>
      <c r="F167" s="120"/>
      <c r="G167" s="120"/>
      <c r="H167" s="120"/>
      <c r="I167" s="120"/>
      <c r="J167" s="120"/>
      <c r="L167">
        <f>Sheet1!C208</f>
        <v>0</v>
      </c>
      <c r="M167" t="s">
        <v>457</v>
      </c>
    </row>
    <row r="168" spans="3:13" x14ac:dyDescent="0.25">
      <c r="C168" s="77">
        <v>133</v>
      </c>
      <c r="D168" s="70">
        <f>Sheet1!B209</f>
        <v>0</v>
      </c>
      <c r="E168" s="120"/>
      <c r="F168" s="120"/>
      <c r="G168" s="120"/>
      <c r="H168" s="120"/>
      <c r="I168" s="120"/>
      <c r="J168" s="120"/>
      <c r="L168">
        <f>Sheet1!C209</f>
        <v>0</v>
      </c>
      <c r="M168" t="s">
        <v>457</v>
      </c>
    </row>
    <row r="169" spans="3:13" x14ac:dyDescent="0.25">
      <c r="C169" s="77">
        <v>134</v>
      </c>
      <c r="D169" s="70">
        <f>Sheet1!B210</f>
        <v>0</v>
      </c>
      <c r="E169" s="120"/>
      <c r="F169" s="120"/>
      <c r="G169" s="120"/>
      <c r="H169" s="120"/>
      <c r="I169" s="120"/>
      <c r="J169" s="120"/>
      <c r="L169">
        <f>Sheet1!C210</f>
        <v>0</v>
      </c>
      <c r="M169" t="s">
        <v>457</v>
      </c>
    </row>
    <row r="170" spans="3:13" x14ac:dyDescent="0.25">
      <c r="C170" s="77">
        <v>135</v>
      </c>
      <c r="D170" s="70">
        <f>Sheet1!B211</f>
        <v>0</v>
      </c>
      <c r="E170" s="120"/>
      <c r="F170" s="120"/>
      <c r="G170" s="120"/>
      <c r="H170" s="120"/>
      <c r="I170" s="120"/>
      <c r="J170" s="120"/>
      <c r="L170">
        <f>Sheet1!C211</f>
        <v>0</v>
      </c>
      <c r="M170" t="s">
        <v>457</v>
      </c>
    </row>
    <row r="171" spans="3:13" x14ac:dyDescent="0.25">
      <c r="C171" s="77">
        <v>136</v>
      </c>
      <c r="D171" s="70">
        <f>Sheet1!B212</f>
        <v>0</v>
      </c>
      <c r="E171" s="120"/>
      <c r="F171" s="120"/>
      <c r="G171" s="120"/>
      <c r="H171" s="120"/>
      <c r="I171" s="120"/>
      <c r="J171" s="120"/>
      <c r="L171">
        <f>Sheet1!C212</f>
        <v>0</v>
      </c>
      <c r="M171" t="s">
        <v>457</v>
      </c>
    </row>
    <row r="172" spans="3:13" x14ac:dyDescent="0.25">
      <c r="C172" s="77">
        <v>137</v>
      </c>
      <c r="D172" s="70">
        <f>Sheet1!B213</f>
        <v>0</v>
      </c>
      <c r="E172" s="120"/>
      <c r="F172" s="120"/>
      <c r="G172" s="120"/>
      <c r="H172" s="120"/>
      <c r="I172" s="120"/>
      <c r="J172" s="120"/>
      <c r="L172">
        <f>Sheet1!C213</f>
        <v>0</v>
      </c>
      <c r="M172" t="s">
        <v>457</v>
      </c>
    </row>
    <row r="173" spans="3:13" x14ac:dyDescent="0.25">
      <c r="C173" s="77">
        <v>138</v>
      </c>
      <c r="D173" s="70">
        <f>Sheet1!B214</f>
        <v>0</v>
      </c>
      <c r="E173" s="120"/>
      <c r="F173" s="120"/>
      <c r="G173" s="120"/>
      <c r="H173" s="120"/>
      <c r="I173" s="120"/>
      <c r="J173" s="120"/>
      <c r="L173">
        <f>Sheet1!C214</f>
        <v>0</v>
      </c>
      <c r="M173" t="s">
        <v>457</v>
      </c>
    </row>
    <row r="174" spans="3:13" x14ac:dyDescent="0.25">
      <c r="C174" s="77">
        <v>139</v>
      </c>
      <c r="D174" s="70">
        <f>Sheet1!B215</f>
        <v>0</v>
      </c>
      <c r="E174" s="120"/>
      <c r="F174" s="120"/>
      <c r="G174" s="120"/>
      <c r="H174" s="120"/>
      <c r="I174" s="120"/>
      <c r="J174" s="120"/>
      <c r="L174">
        <f>Sheet1!C215</f>
        <v>0</v>
      </c>
      <c r="M174" t="s">
        <v>457</v>
      </c>
    </row>
    <row r="175" spans="3:13" x14ac:dyDescent="0.25">
      <c r="C175" s="77">
        <v>140</v>
      </c>
      <c r="D175" s="70">
        <f>Sheet1!B216</f>
        <v>0</v>
      </c>
      <c r="E175" s="120"/>
      <c r="F175" s="120"/>
      <c r="G175" s="120"/>
      <c r="H175" s="120"/>
      <c r="I175" s="120"/>
      <c r="J175" s="120"/>
      <c r="L175">
        <f>Sheet1!C216</f>
        <v>0</v>
      </c>
      <c r="M175" t="s">
        <v>457</v>
      </c>
    </row>
    <row r="176" spans="3:13" x14ac:dyDescent="0.25">
      <c r="C176" s="77">
        <v>141</v>
      </c>
      <c r="D176" s="70">
        <f>Sheet1!B217</f>
        <v>0</v>
      </c>
      <c r="E176" s="120"/>
      <c r="F176" s="120"/>
      <c r="G176" s="120"/>
      <c r="H176" s="120"/>
      <c r="I176" s="120"/>
      <c r="J176" s="120"/>
      <c r="L176">
        <f>Sheet1!C217</f>
        <v>0</v>
      </c>
      <c r="M176" t="s">
        <v>457</v>
      </c>
    </row>
    <row r="177" spans="3:13" x14ac:dyDescent="0.25">
      <c r="C177" s="77">
        <v>142</v>
      </c>
      <c r="D177" s="70">
        <f>Sheet1!B218</f>
        <v>0</v>
      </c>
      <c r="E177" s="120"/>
      <c r="F177" s="120"/>
      <c r="G177" s="120"/>
      <c r="H177" s="120"/>
      <c r="I177" s="120"/>
      <c r="J177" s="120"/>
      <c r="L177">
        <f>Sheet1!C218</f>
        <v>0</v>
      </c>
      <c r="M177" t="s">
        <v>457</v>
      </c>
    </row>
    <row r="178" spans="3:13" x14ac:dyDescent="0.25">
      <c r="C178" s="77">
        <v>143</v>
      </c>
      <c r="D178" s="70">
        <f>Sheet1!B219</f>
        <v>0</v>
      </c>
      <c r="E178" s="120"/>
      <c r="F178" s="120"/>
      <c r="G178" s="120"/>
      <c r="H178" s="120"/>
      <c r="I178" s="120"/>
      <c r="J178" s="120"/>
      <c r="L178">
        <f>Sheet1!C219</f>
        <v>0</v>
      </c>
      <c r="M178" t="s">
        <v>457</v>
      </c>
    </row>
    <row r="179" spans="3:13" x14ac:dyDescent="0.25">
      <c r="C179" s="77">
        <v>144</v>
      </c>
      <c r="D179" s="70">
        <f>Sheet1!B220</f>
        <v>0</v>
      </c>
      <c r="E179" s="120"/>
      <c r="F179" s="120"/>
      <c r="G179" s="120"/>
      <c r="H179" s="120"/>
      <c r="I179" s="120"/>
      <c r="J179" s="120"/>
      <c r="L179">
        <f>Sheet1!C220</f>
        <v>0</v>
      </c>
      <c r="M179" t="s">
        <v>457</v>
      </c>
    </row>
    <row r="180" spans="3:13" x14ac:dyDescent="0.25">
      <c r="C180" s="77">
        <v>145</v>
      </c>
      <c r="D180" s="70">
        <f>Sheet1!B221</f>
        <v>0</v>
      </c>
      <c r="E180" s="120"/>
      <c r="F180" s="120"/>
      <c r="G180" s="120"/>
      <c r="H180" s="120"/>
      <c r="I180" s="120"/>
      <c r="J180" s="120"/>
      <c r="L180">
        <f>Sheet1!C221</f>
        <v>0</v>
      </c>
      <c r="M180" t="s">
        <v>457</v>
      </c>
    </row>
    <row r="181" spans="3:13" x14ac:dyDescent="0.25">
      <c r="C181" s="77">
        <v>146</v>
      </c>
      <c r="D181" s="70">
        <f>Sheet1!B222</f>
        <v>0</v>
      </c>
      <c r="E181" s="120"/>
      <c r="F181" s="120"/>
      <c r="G181" s="120"/>
      <c r="H181" s="120"/>
      <c r="I181" s="120"/>
      <c r="J181" s="120"/>
      <c r="L181">
        <f>Sheet1!C222</f>
        <v>0</v>
      </c>
      <c r="M181" t="s">
        <v>457</v>
      </c>
    </row>
    <row r="182" spans="3:13" x14ac:dyDescent="0.25">
      <c r="C182" s="77">
        <v>147</v>
      </c>
      <c r="D182" s="70">
        <f>Sheet1!B223</f>
        <v>0</v>
      </c>
      <c r="E182" s="120"/>
      <c r="F182" s="120"/>
      <c r="G182" s="120"/>
      <c r="H182" s="120"/>
      <c r="I182" s="120"/>
      <c r="J182" s="120"/>
      <c r="L182">
        <f>Sheet1!C223</f>
        <v>0</v>
      </c>
      <c r="M182" t="s">
        <v>457</v>
      </c>
    </row>
    <row r="183" spans="3:13" x14ac:dyDescent="0.25">
      <c r="C183" s="77">
        <v>148</v>
      </c>
      <c r="D183" s="70">
        <f>Sheet1!B224</f>
        <v>0</v>
      </c>
      <c r="E183" s="120"/>
      <c r="F183" s="120"/>
      <c r="G183" s="120"/>
      <c r="H183" s="120"/>
      <c r="I183" s="120"/>
      <c r="J183" s="120"/>
      <c r="L183">
        <f>Sheet1!C224</f>
        <v>0</v>
      </c>
      <c r="M183" t="s">
        <v>457</v>
      </c>
    </row>
    <row r="184" spans="3:13" x14ac:dyDescent="0.25">
      <c r="C184" s="77">
        <v>149</v>
      </c>
      <c r="D184" s="70">
        <f>Sheet1!B225</f>
        <v>0</v>
      </c>
      <c r="E184" s="120"/>
      <c r="F184" s="120"/>
      <c r="G184" s="120"/>
      <c r="H184" s="120"/>
      <c r="I184" s="120"/>
      <c r="J184" s="120"/>
      <c r="L184">
        <f>Sheet1!C225</f>
        <v>0</v>
      </c>
      <c r="M184" t="s">
        <v>457</v>
      </c>
    </row>
    <row r="185" spans="3:13" x14ac:dyDescent="0.25">
      <c r="C185" s="77">
        <v>150</v>
      </c>
      <c r="D185" s="70">
        <f>Sheet1!B226</f>
        <v>0</v>
      </c>
      <c r="E185" s="120"/>
      <c r="F185" s="120"/>
      <c r="G185" s="120"/>
      <c r="H185" s="120"/>
      <c r="I185" s="120"/>
      <c r="J185" s="120"/>
      <c r="L185">
        <f>Sheet1!C226</f>
        <v>0</v>
      </c>
      <c r="M185" t="s">
        <v>457</v>
      </c>
    </row>
    <row r="186" spans="3:13" x14ac:dyDescent="0.25">
      <c r="C186" s="77">
        <v>151</v>
      </c>
      <c r="D186" s="70">
        <f>Sheet1!B227</f>
        <v>0</v>
      </c>
      <c r="E186" s="120"/>
      <c r="F186" s="120"/>
      <c r="G186" s="120"/>
      <c r="H186" s="120"/>
      <c r="I186" s="120"/>
      <c r="J186" s="120"/>
      <c r="L186">
        <f>Sheet1!C227</f>
        <v>0</v>
      </c>
      <c r="M186" t="s">
        <v>457</v>
      </c>
    </row>
    <row r="187" spans="3:13" x14ac:dyDescent="0.25">
      <c r="C187" s="77">
        <v>152</v>
      </c>
      <c r="D187" s="70">
        <f>Sheet1!B228</f>
        <v>0</v>
      </c>
      <c r="E187" s="120"/>
      <c r="F187" s="120"/>
      <c r="G187" s="120"/>
      <c r="H187" s="120"/>
      <c r="I187" s="120"/>
      <c r="J187" s="120"/>
      <c r="L187">
        <f>Sheet1!C228</f>
        <v>0</v>
      </c>
      <c r="M187" t="s">
        <v>457</v>
      </c>
    </row>
    <row r="188" spans="3:13" x14ac:dyDescent="0.25">
      <c r="C188" s="77">
        <v>153</v>
      </c>
      <c r="D188" s="70">
        <f>Sheet1!B229</f>
        <v>0</v>
      </c>
      <c r="E188" s="120"/>
      <c r="F188" s="120"/>
      <c r="G188" s="120"/>
      <c r="H188" s="120"/>
      <c r="I188" s="120"/>
      <c r="J188" s="120"/>
      <c r="L188">
        <f>Sheet1!C229</f>
        <v>0</v>
      </c>
      <c r="M188" t="s">
        <v>457</v>
      </c>
    </row>
    <row r="189" spans="3:13" x14ac:dyDescent="0.25">
      <c r="C189" s="77">
        <v>154</v>
      </c>
      <c r="D189" s="70">
        <f>Sheet1!B230</f>
        <v>0</v>
      </c>
      <c r="E189" s="120"/>
      <c r="F189" s="120"/>
      <c r="G189" s="120"/>
      <c r="H189" s="120"/>
      <c r="I189" s="120"/>
      <c r="J189" s="120"/>
      <c r="L189">
        <f>Sheet1!C230</f>
        <v>0</v>
      </c>
      <c r="M189" t="s">
        <v>457</v>
      </c>
    </row>
    <row r="190" spans="3:13" x14ac:dyDescent="0.25">
      <c r="C190" s="77">
        <v>155</v>
      </c>
      <c r="D190" s="70">
        <f>Sheet1!B231</f>
        <v>0</v>
      </c>
      <c r="E190" s="120"/>
      <c r="F190" s="120"/>
      <c r="G190" s="120"/>
      <c r="H190" s="120"/>
      <c r="I190" s="120"/>
      <c r="J190" s="120"/>
      <c r="L190">
        <f>Sheet1!C231</f>
        <v>0</v>
      </c>
      <c r="M190" t="s">
        <v>457</v>
      </c>
    </row>
    <row r="191" spans="3:13" x14ac:dyDescent="0.25">
      <c r="C191" s="77">
        <v>156</v>
      </c>
      <c r="D191" s="70">
        <f>Sheet1!B232</f>
        <v>0</v>
      </c>
      <c r="E191" s="120"/>
      <c r="F191" s="120"/>
      <c r="G191" s="120"/>
      <c r="H191" s="120"/>
      <c r="I191" s="120"/>
      <c r="J191" s="120"/>
      <c r="L191">
        <f>Sheet1!C232</f>
        <v>0</v>
      </c>
      <c r="M191" t="s">
        <v>457</v>
      </c>
    </row>
    <row r="192" spans="3:13" x14ac:dyDescent="0.25">
      <c r="C192" s="77">
        <v>157</v>
      </c>
      <c r="D192" s="70">
        <f>Sheet1!B233</f>
        <v>0</v>
      </c>
      <c r="E192" s="120"/>
      <c r="F192" s="120"/>
      <c r="G192" s="120"/>
      <c r="H192" s="120"/>
      <c r="I192" s="120"/>
      <c r="J192" s="120"/>
      <c r="L192">
        <f>Sheet1!C233</f>
        <v>0</v>
      </c>
      <c r="M192" t="s">
        <v>457</v>
      </c>
    </row>
    <row r="193" spans="3:13" x14ac:dyDescent="0.25">
      <c r="C193" s="77">
        <v>158</v>
      </c>
      <c r="D193" s="70">
        <f>Sheet1!B234</f>
        <v>0</v>
      </c>
      <c r="E193" s="120"/>
      <c r="F193" s="120"/>
      <c r="G193" s="120"/>
      <c r="H193" s="120"/>
      <c r="I193" s="120"/>
      <c r="J193" s="120"/>
      <c r="L193">
        <f>Sheet1!C234</f>
        <v>0</v>
      </c>
      <c r="M193" t="s">
        <v>457</v>
      </c>
    </row>
    <row r="194" spans="3:13" x14ac:dyDescent="0.25">
      <c r="C194" s="77">
        <v>159</v>
      </c>
      <c r="D194" s="70">
        <f>Sheet1!B235</f>
        <v>0</v>
      </c>
      <c r="E194" s="120"/>
      <c r="F194" s="120"/>
      <c r="G194" s="120"/>
      <c r="H194" s="120"/>
      <c r="I194" s="120"/>
      <c r="J194" s="120"/>
      <c r="L194">
        <f>Sheet1!C235</f>
        <v>0</v>
      </c>
      <c r="M194" t="s">
        <v>457</v>
      </c>
    </row>
    <row r="195" spans="3:13" x14ac:dyDescent="0.25">
      <c r="C195" s="77">
        <v>160</v>
      </c>
      <c r="D195" s="70">
        <f>Sheet1!B236</f>
        <v>0</v>
      </c>
      <c r="E195" s="120"/>
      <c r="F195" s="120"/>
      <c r="G195" s="120"/>
      <c r="H195" s="120"/>
      <c r="I195" s="120"/>
      <c r="J195" s="120"/>
      <c r="L195">
        <f>Sheet1!C236</f>
        <v>0</v>
      </c>
      <c r="M195" t="s">
        <v>457</v>
      </c>
    </row>
    <row r="196" spans="3:13" x14ac:dyDescent="0.25">
      <c r="E196" s="115"/>
      <c r="F196" s="115"/>
      <c r="G196" s="115"/>
      <c r="H196" s="115"/>
      <c r="I196" s="115"/>
      <c r="J196" s="115"/>
    </row>
    <row r="197" spans="3:13" x14ac:dyDescent="0.25">
      <c r="E197" s="115"/>
      <c r="F197" s="115"/>
      <c r="G197" s="115"/>
      <c r="H197" s="115"/>
      <c r="I197" s="115"/>
      <c r="J197" s="115"/>
    </row>
    <row r="198" spans="3:13" x14ac:dyDescent="0.25">
      <c r="E198" s="115"/>
      <c r="F198" s="115"/>
      <c r="G198" s="115"/>
      <c r="H198" s="115"/>
      <c r="I198" s="115"/>
      <c r="J198" s="115"/>
    </row>
    <row r="199" spans="3:13" x14ac:dyDescent="0.25">
      <c r="E199" s="115"/>
      <c r="F199" s="115"/>
      <c r="G199" s="115"/>
      <c r="H199" s="115"/>
      <c r="I199" s="115"/>
      <c r="J199" s="115"/>
    </row>
    <row r="200" spans="3:13" x14ac:dyDescent="0.25">
      <c r="E200" s="115"/>
      <c r="F200" s="115"/>
      <c r="G200" s="115"/>
      <c r="H200" s="115"/>
      <c r="I200" s="115"/>
      <c r="J200" s="115"/>
    </row>
    <row r="201" spans="3:13" x14ac:dyDescent="0.25">
      <c r="E201" s="115"/>
      <c r="F201" s="115"/>
      <c r="G201" s="115"/>
      <c r="H201" s="115"/>
      <c r="I201" s="115"/>
      <c r="J201" s="115"/>
    </row>
    <row r="202" spans="3:13" x14ac:dyDescent="0.25">
      <c r="E202" s="115"/>
      <c r="F202" s="115"/>
      <c r="G202" s="115"/>
      <c r="H202" s="115"/>
      <c r="I202" s="115"/>
      <c r="J202" s="115"/>
    </row>
    <row r="203" spans="3:13" x14ac:dyDescent="0.25">
      <c r="E203" s="115"/>
      <c r="F203" s="115"/>
      <c r="G203" s="115"/>
      <c r="H203" s="115"/>
      <c r="I203" s="115"/>
      <c r="J203" s="115"/>
    </row>
    <row r="204" spans="3:13" x14ac:dyDescent="0.25">
      <c r="E204" s="115"/>
      <c r="F204" s="115"/>
      <c r="G204" s="115"/>
      <c r="H204" s="115"/>
      <c r="I204" s="115"/>
      <c r="J204" s="115"/>
    </row>
    <row r="205" spans="3:13" x14ac:dyDescent="0.25">
      <c r="E205" s="115"/>
      <c r="F205" s="115"/>
      <c r="G205" s="115"/>
      <c r="H205" s="115"/>
      <c r="I205" s="115"/>
      <c r="J205" s="115"/>
    </row>
    <row r="206" spans="3:13" x14ac:dyDescent="0.25">
      <c r="E206" s="115"/>
      <c r="F206" s="115"/>
      <c r="G206" s="115"/>
      <c r="H206" s="115"/>
      <c r="I206" s="115"/>
      <c r="J206" s="115"/>
    </row>
    <row r="207" spans="3:13" x14ac:dyDescent="0.25">
      <c r="E207" s="115"/>
      <c r="F207" s="115"/>
      <c r="G207" s="115"/>
      <c r="H207" s="115"/>
      <c r="I207" s="115"/>
      <c r="J207" s="115"/>
    </row>
  </sheetData>
  <mergeCells count="191">
    <mergeCell ref="C2:D3"/>
    <mergeCell ref="H12:J12"/>
    <mergeCell ref="C35:D35"/>
    <mergeCell ref="H3:J9"/>
    <mergeCell ref="O1:Q2"/>
    <mergeCell ref="E35:J35"/>
    <mergeCell ref="P51:Q51"/>
    <mergeCell ref="P44:Q44"/>
    <mergeCell ref="P45:Q45"/>
    <mergeCell ref="P46:Q46"/>
    <mergeCell ref="P47:Q47"/>
    <mergeCell ref="E40:J40"/>
    <mergeCell ref="E41:J41"/>
    <mergeCell ref="E42:J42"/>
    <mergeCell ref="E43:J43"/>
    <mergeCell ref="E44:J44"/>
    <mergeCell ref="E45:J45"/>
    <mergeCell ref="E46:J46"/>
    <mergeCell ref="H2:I2"/>
    <mergeCell ref="E36:J36"/>
    <mergeCell ref="E37:J37"/>
    <mergeCell ref="E38:J38"/>
    <mergeCell ref="E39:J39"/>
    <mergeCell ref="P40:Q40"/>
    <mergeCell ref="P41:Q41"/>
    <mergeCell ref="P42:Q42"/>
    <mergeCell ref="P43:Q43"/>
    <mergeCell ref="E52:J52"/>
    <mergeCell ref="E53:J53"/>
    <mergeCell ref="E54:J54"/>
    <mergeCell ref="E55:J55"/>
    <mergeCell ref="E56:J56"/>
    <mergeCell ref="E47:J47"/>
    <mergeCell ref="E48:J48"/>
    <mergeCell ref="E49:J49"/>
    <mergeCell ref="E50:J50"/>
    <mergeCell ref="E51:J51"/>
    <mergeCell ref="E62:J62"/>
    <mergeCell ref="E63:J63"/>
    <mergeCell ref="E64:J64"/>
    <mergeCell ref="E65:J65"/>
    <mergeCell ref="E66:J66"/>
    <mergeCell ref="E57:J57"/>
    <mergeCell ref="E58:J58"/>
    <mergeCell ref="E59:J59"/>
    <mergeCell ref="E60:J60"/>
    <mergeCell ref="E61:J61"/>
    <mergeCell ref="E72:J72"/>
    <mergeCell ref="E73:J73"/>
    <mergeCell ref="E74:J74"/>
    <mergeCell ref="E75:J75"/>
    <mergeCell ref="E76:J76"/>
    <mergeCell ref="E67:J67"/>
    <mergeCell ref="E68:J68"/>
    <mergeCell ref="E69:J69"/>
    <mergeCell ref="E70:J70"/>
    <mergeCell ref="E71:J71"/>
    <mergeCell ref="E82:J82"/>
    <mergeCell ref="E83:J83"/>
    <mergeCell ref="E84:J84"/>
    <mergeCell ref="E85:J85"/>
    <mergeCell ref="E86:J86"/>
    <mergeCell ref="E77:J77"/>
    <mergeCell ref="E78:J78"/>
    <mergeCell ref="E79:J79"/>
    <mergeCell ref="E80:J80"/>
    <mergeCell ref="E81:J81"/>
    <mergeCell ref="E92:J92"/>
    <mergeCell ref="E93:J93"/>
    <mergeCell ref="E94:J94"/>
    <mergeCell ref="E95:J95"/>
    <mergeCell ref="E96:J96"/>
    <mergeCell ref="E87:J87"/>
    <mergeCell ref="E88:J88"/>
    <mergeCell ref="E89:J89"/>
    <mergeCell ref="E90:J90"/>
    <mergeCell ref="E91:J91"/>
    <mergeCell ref="E102:J102"/>
    <mergeCell ref="E103:J103"/>
    <mergeCell ref="E104:J104"/>
    <mergeCell ref="E105:J105"/>
    <mergeCell ref="E106:J106"/>
    <mergeCell ref="E97:J97"/>
    <mergeCell ref="E98:J98"/>
    <mergeCell ref="E99:J99"/>
    <mergeCell ref="E100:J100"/>
    <mergeCell ref="E101:J101"/>
    <mergeCell ref="E112:J112"/>
    <mergeCell ref="E113:J113"/>
    <mergeCell ref="E114:J114"/>
    <mergeCell ref="E115:J115"/>
    <mergeCell ref="E116:J116"/>
    <mergeCell ref="E107:J107"/>
    <mergeCell ref="E108:J108"/>
    <mergeCell ref="E109:J109"/>
    <mergeCell ref="E110:J110"/>
    <mergeCell ref="E111:J111"/>
    <mergeCell ref="E122:J122"/>
    <mergeCell ref="E123:J123"/>
    <mergeCell ref="E124:J124"/>
    <mergeCell ref="E125:J125"/>
    <mergeCell ref="E126:J126"/>
    <mergeCell ref="E117:J117"/>
    <mergeCell ref="E118:J118"/>
    <mergeCell ref="E119:J119"/>
    <mergeCell ref="E120:J120"/>
    <mergeCell ref="E121:J121"/>
    <mergeCell ref="E132:J132"/>
    <mergeCell ref="E133:J133"/>
    <mergeCell ref="E134:J134"/>
    <mergeCell ref="E135:J135"/>
    <mergeCell ref="E136:J136"/>
    <mergeCell ref="E127:J127"/>
    <mergeCell ref="E128:J128"/>
    <mergeCell ref="E129:J129"/>
    <mergeCell ref="E130:J130"/>
    <mergeCell ref="E131:J131"/>
    <mergeCell ref="E142:J142"/>
    <mergeCell ref="E143:J143"/>
    <mergeCell ref="E144:J144"/>
    <mergeCell ref="E145:J145"/>
    <mergeCell ref="E146:J146"/>
    <mergeCell ref="E137:J137"/>
    <mergeCell ref="E138:J138"/>
    <mergeCell ref="E139:J139"/>
    <mergeCell ref="E140:J140"/>
    <mergeCell ref="E141:J141"/>
    <mergeCell ref="E152:J152"/>
    <mergeCell ref="E153:J153"/>
    <mergeCell ref="E154:J154"/>
    <mergeCell ref="E155:J155"/>
    <mergeCell ref="E156:J156"/>
    <mergeCell ref="E147:J147"/>
    <mergeCell ref="E148:J148"/>
    <mergeCell ref="E149:J149"/>
    <mergeCell ref="E150:J150"/>
    <mergeCell ref="E151:J151"/>
    <mergeCell ref="E162:J162"/>
    <mergeCell ref="E163:J163"/>
    <mergeCell ref="E164:J164"/>
    <mergeCell ref="E165:J165"/>
    <mergeCell ref="E166:J166"/>
    <mergeCell ref="E157:J157"/>
    <mergeCell ref="E158:J158"/>
    <mergeCell ref="E159:J159"/>
    <mergeCell ref="E160:J160"/>
    <mergeCell ref="E161:J161"/>
    <mergeCell ref="E172:J172"/>
    <mergeCell ref="E173:J173"/>
    <mergeCell ref="E174:J174"/>
    <mergeCell ref="E175:J175"/>
    <mergeCell ref="E176:J176"/>
    <mergeCell ref="E167:J167"/>
    <mergeCell ref="E168:J168"/>
    <mergeCell ref="E169:J169"/>
    <mergeCell ref="E170:J170"/>
    <mergeCell ref="E171:J171"/>
    <mergeCell ref="E182:J182"/>
    <mergeCell ref="E183:J183"/>
    <mergeCell ref="E184:J184"/>
    <mergeCell ref="E185:J185"/>
    <mergeCell ref="E186:J186"/>
    <mergeCell ref="E177:J177"/>
    <mergeCell ref="E178:J178"/>
    <mergeCell ref="E179:J179"/>
    <mergeCell ref="E180:J180"/>
    <mergeCell ref="E181:J181"/>
    <mergeCell ref="E207:J207"/>
    <mergeCell ref="C32:J34"/>
    <mergeCell ref="H31:J31"/>
    <mergeCell ref="C31:D31"/>
    <mergeCell ref="E202:J202"/>
    <mergeCell ref="E203:J203"/>
    <mergeCell ref="E204:J204"/>
    <mergeCell ref="E205:J205"/>
    <mergeCell ref="E206:J206"/>
    <mergeCell ref="E197:J197"/>
    <mergeCell ref="E198:J198"/>
    <mergeCell ref="E199:J199"/>
    <mergeCell ref="E200:J200"/>
    <mergeCell ref="E201:J201"/>
    <mergeCell ref="E192:J192"/>
    <mergeCell ref="E193:J193"/>
    <mergeCell ref="E194:J194"/>
    <mergeCell ref="E195:J195"/>
    <mergeCell ref="E196:J196"/>
    <mergeCell ref="E187:J187"/>
    <mergeCell ref="E188:J188"/>
    <mergeCell ref="E189:J189"/>
    <mergeCell ref="E190:J190"/>
    <mergeCell ref="E191:J191"/>
  </mergeCells>
  <phoneticPr fontId="5" type="noConversion"/>
  <conditionalFormatting sqref="I14:I21">
    <cfRule type="containsText" dxfId="7" priority="6" operator="containsText" text="SEP">
      <formula>NOT(ISERROR(SEARCH("SEP",I14)))</formula>
    </cfRule>
    <cfRule type="containsText" dxfId="6" priority="8" operator="containsText" text="NGSS">
      <formula>NOT(ISERROR(SEARCH("NGSS",I14)))</formula>
    </cfRule>
  </conditionalFormatting>
  <conditionalFormatting sqref="J14:J20">
    <cfRule type="containsText" dxfId="5" priority="7" operator="containsText" text="ccc">
      <formula>NOT(ISERROR(SEARCH("ccc",J14)))</formula>
    </cfRule>
  </conditionalFormatting>
  <conditionalFormatting sqref="H14:H30">
    <cfRule type="containsText" dxfId="4" priority="1" operator="containsText" text="LS">
      <formula>NOT(ISERROR(SEARCH("LS",H14)))</formula>
    </cfRule>
    <cfRule type="containsText" dxfId="3" priority="2" operator="containsText" text="ETS">
      <formula>NOT(ISERROR(SEARCH("ETS",H14)))</formula>
    </cfRule>
    <cfRule type="containsText" dxfId="2" priority="3" operator="containsText" text="PS">
      <formula>NOT(ISERROR(SEARCH("PS",H14)))</formula>
    </cfRule>
    <cfRule type="containsText" dxfId="1" priority="4" operator="containsText" text="ESS">
      <formula>NOT(ISERROR(SEARCH("ESS",H14)))</formula>
    </cfRule>
    <cfRule type="containsText" dxfId="0" priority="5" operator="containsText" text="HS">
      <formula>NOT(ISERROR(SEARCH("HS",H14)))</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133D6-3C2A-42AE-8356-257A31033088}">
  <sheetPr codeName="Sheet2"/>
  <dimension ref="A1:CU42"/>
  <sheetViews>
    <sheetView topLeftCell="A26" workbookViewId="0">
      <selection activeCell="C29" sqref="C29"/>
    </sheetView>
  </sheetViews>
  <sheetFormatPr defaultRowHeight="15" x14ac:dyDescent="0.25"/>
  <sheetData>
    <row r="1" spans="1:99" x14ac:dyDescent="0.25">
      <c r="A1" s="1"/>
      <c r="B1" s="1"/>
      <c r="C1" s="1"/>
      <c r="D1" s="1"/>
      <c r="E1" s="1"/>
      <c r="F1" s="1"/>
      <c r="G1" s="1"/>
      <c r="H1" s="1"/>
      <c r="I1" s="1"/>
      <c r="J1" s="1"/>
      <c r="K1" s="1"/>
      <c r="L1" s="1"/>
      <c r="M1" s="1"/>
      <c r="N1" s="1"/>
      <c r="O1" s="1"/>
      <c r="P1" s="1"/>
      <c r="Q1" s="1"/>
      <c r="R1" s="1"/>
      <c r="S1" s="1">
        <v>1</v>
      </c>
      <c r="T1" s="1">
        <v>2</v>
      </c>
      <c r="U1" s="1">
        <v>3</v>
      </c>
      <c r="V1" s="1">
        <v>4</v>
      </c>
      <c r="W1" s="1">
        <v>5</v>
      </c>
      <c r="X1" s="1">
        <v>6</v>
      </c>
      <c r="Y1" s="1">
        <v>7</v>
      </c>
      <c r="Z1" s="1">
        <v>8</v>
      </c>
      <c r="AA1" s="1">
        <v>9</v>
      </c>
      <c r="AB1" s="1">
        <v>10</v>
      </c>
      <c r="AC1" s="1">
        <v>11</v>
      </c>
      <c r="AD1" s="1">
        <v>12</v>
      </c>
      <c r="AE1" s="1">
        <v>13</v>
      </c>
      <c r="AF1" s="1">
        <v>14</v>
      </c>
      <c r="AG1" s="1">
        <v>15</v>
      </c>
      <c r="AH1" s="1">
        <v>16</v>
      </c>
      <c r="AI1" s="1">
        <v>17</v>
      </c>
      <c r="AJ1" s="1">
        <v>18</v>
      </c>
      <c r="AK1" s="1">
        <v>19</v>
      </c>
      <c r="AL1" s="1">
        <v>20</v>
      </c>
      <c r="AM1" s="1">
        <v>21</v>
      </c>
      <c r="AN1" s="1">
        <v>22</v>
      </c>
      <c r="AO1" s="1">
        <v>23</v>
      </c>
      <c r="AP1" s="1">
        <v>24</v>
      </c>
      <c r="AQ1" s="1">
        <v>25</v>
      </c>
      <c r="AR1" s="1">
        <v>26</v>
      </c>
      <c r="AS1" s="1">
        <v>27</v>
      </c>
      <c r="AT1" s="1">
        <v>28</v>
      </c>
      <c r="AU1" s="1">
        <v>29</v>
      </c>
      <c r="AV1" s="1">
        <v>30</v>
      </c>
      <c r="AW1" s="1">
        <v>31</v>
      </c>
      <c r="AX1" s="1">
        <v>32</v>
      </c>
      <c r="AY1" s="1">
        <v>33</v>
      </c>
      <c r="AZ1" s="1">
        <v>34</v>
      </c>
      <c r="BA1" s="1">
        <v>35</v>
      </c>
      <c r="BB1" s="1">
        <v>36</v>
      </c>
      <c r="BC1" s="1">
        <v>37</v>
      </c>
      <c r="BD1" s="1">
        <v>38</v>
      </c>
      <c r="BE1" s="1">
        <v>39</v>
      </c>
      <c r="BF1" s="1">
        <v>40</v>
      </c>
      <c r="BG1" s="1">
        <v>41</v>
      </c>
      <c r="BH1" s="1">
        <v>42</v>
      </c>
      <c r="BI1" s="1"/>
      <c r="BJ1" s="1"/>
      <c r="BK1" s="1"/>
      <c r="BL1" s="1"/>
      <c r="BM1" s="1"/>
      <c r="BN1" s="1"/>
      <c r="BO1" s="1"/>
      <c r="BP1" s="1"/>
      <c r="BQ1" s="1"/>
      <c r="BR1" s="1"/>
      <c r="BS1" s="1"/>
      <c r="BT1" s="1"/>
      <c r="BU1" s="1"/>
      <c r="BV1" s="1"/>
      <c r="BW1" s="1"/>
      <c r="BX1" s="1"/>
      <c r="BY1" s="1"/>
      <c r="BZ1" s="1"/>
      <c r="CA1" s="1"/>
      <c r="CB1" s="1"/>
      <c r="CC1" s="1"/>
      <c r="CD1" s="1"/>
      <c r="CE1" s="1"/>
      <c r="CF1" s="1"/>
      <c r="CG1" s="1"/>
      <c r="CH1" s="1"/>
      <c r="CI1" s="1">
        <v>32</v>
      </c>
      <c r="CJ1" s="1"/>
      <c r="CK1" s="1"/>
      <c r="CL1" s="1"/>
      <c r="CM1" s="1"/>
      <c r="CN1" s="1"/>
      <c r="CO1" s="1"/>
      <c r="CP1" s="1"/>
      <c r="CQ1" s="1"/>
      <c r="CR1" s="1"/>
      <c r="CS1" s="1"/>
      <c r="CT1" s="1"/>
      <c r="CU1" s="1"/>
    </row>
    <row r="2" spans="1:99" ht="195" x14ac:dyDescent="0.25">
      <c r="A2" s="1"/>
      <c r="B2" s="1"/>
      <c r="C2" s="1"/>
      <c r="D2" s="1"/>
      <c r="E2" s="1"/>
      <c r="F2" s="1"/>
      <c r="G2" s="1"/>
      <c r="H2" s="1"/>
      <c r="I2" s="1"/>
      <c r="J2" s="1"/>
      <c r="K2" s="1"/>
      <c r="L2" s="1"/>
      <c r="M2" s="1"/>
      <c r="N2" s="1"/>
      <c r="O2" s="1"/>
      <c r="P2" s="1"/>
      <c r="Q2" s="1"/>
      <c r="R2" s="1"/>
      <c r="S2" s="1" t="s">
        <v>1</v>
      </c>
      <c r="T2" s="1">
        <v>32</v>
      </c>
      <c r="U2" s="1">
        <v>9</v>
      </c>
      <c r="V2" s="1">
        <v>22</v>
      </c>
      <c r="W2" s="1">
        <v>19</v>
      </c>
      <c r="X2" s="1">
        <v>32</v>
      </c>
      <c r="Y2" s="1">
        <v>20</v>
      </c>
      <c r="Z2" s="1">
        <v>32</v>
      </c>
      <c r="AA2" s="1">
        <v>13</v>
      </c>
      <c r="AB2" s="1">
        <v>12</v>
      </c>
      <c r="AC2" s="1">
        <v>6</v>
      </c>
      <c r="AD2" s="1">
        <v>4</v>
      </c>
      <c r="AE2" s="1">
        <v>6</v>
      </c>
      <c r="AF2" s="1">
        <v>5</v>
      </c>
      <c r="AG2" s="1">
        <v>3</v>
      </c>
      <c r="AH2" s="1">
        <v>5</v>
      </c>
      <c r="AI2" s="1">
        <v>3</v>
      </c>
      <c r="AJ2" s="1">
        <v>25</v>
      </c>
      <c r="AK2" s="1">
        <v>4</v>
      </c>
      <c r="AL2" s="1">
        <v>9</v>
      </c>
      <c r="AM2" s="1">
        <v>19</v>
      </c>
      <c r="AN2" s="1">
        <v>10</v>
      </c>
      <c r="AO2" s="1">
        <v>4</v>
      </c>
      <c r="AP2" s="1">
        <v>5</v>
      </c>
      <c r="AQ2" s="1">
        <v>6</v>
      </c>
      <c r="AR2" s="1">
        <v>28</v>
      </c>
      <c r="AS2" s="1">
        <v>18</v>
      </c>
      <c r="AT2" s="1">
        <v>12</v>
      </c>
      <c r="AU2" s="1">
        <v>3</v>
      </c>
      <c r="AV2" s="1">
        <v>19</v>
      </c>
      <c r="AW2" s="1">
        <v>9</v>
      </c>
      <c r="AX2" s="1">
        <v>6</v>
      </c>
      <c r="AY2" s="1">
        <v>16</v>
      </c>
      <c r="AZ2" s="1">
        <v>2</v>
      </c>
      <c r="BA2" s="1">
        <v>3</v>
      </c>
      <c r="BB2" s="1">
        <v>2</v>
      </c>
      <c r="BC2" s="1">
        <v>1</v>
      </c>
      <c r="BD2" s="1">
        <v>3</v>
      </c>
      <c r="BE2" s="1">
        <v>23</v>
      </c>
      <c r="BF2" s="1">
        <v>12</v>
      </c>
      <c r="BG2" s="1">
        <v>11</v>
      </c>
      <c r="BH2" s="1">
        <v>28</v>
      </c>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row>
    <row r="3" spans="1:99" ht="135" x14ac:dyDescent="0.25">
      <c r="A3" s="1" t="s">
        <v>2</v>
      </c>
      <c r="B3" s="1" t="s">
        <v>3</v>
      </c>
      <c r="C3" s="1" t="s">
        <v>4</v>
      </c>
      <c r="D3" s="1"/>
      <c r="E3" s="1"/>
      <c r="F3" s="1"/>
      <c r="G3" s="1"/>
      <c r="H3" s="1"/>
      <c r="I3" s="1"/>
      <c r="J3" s="1"/>
      <c r="K3" s="1"/>
      <c r="L3" s="1"/>
      <c r="M3" s="1"/>
      <c r="N3" s="1"/>
      <c r="O3" s="1"/>
      <c r="P3" s="1"/>
      <c r="Q3" s="1"/>
      <c r="R3" s="1"/>
      <c r="S3" s="1" t="s">
        <v>5</v>
      </c>
      <c r="T3" s="1" t="s">
        <v>6</v>
      </c>
      <c r="U3" s="1" t="s">
        <v>7</v>
      </c>
      <c r="V3" s="1" t="s">
        <v>8</v>
      </c>
      <c r="W3" s="1" t="s">
        <v>9</v>
      </c>
      <c r="X3" s="1" t="s">
        <v>10</v>
      </c>
      <c r="Y3" s="1" t="s">
        <v>11</v>
      </c>
      <c r="Z3" s="1" t="s">
        <v>12</v>
      </c>
      <c r="AA3" s="1" t="s">
        <v>13</v>
      </c>
      <c r="AB3" s="1" t="s">
        <v>14</v>
      </c>
      <c r="AC3" s="1" t="s">
        <v>15</v>
      </c>
      <c r="AD3" s="1" t="s">
        <v>16</v>
      </c>
      <c r="AE3" s="1" t="s">
        <v>17</v>
      </c>
      <c r="AF3" s="1" t="s">
        <v>18</v>
      </c>
      <c r="AG3" s="1" t="s">
        <v>19</v>
      </c>
      <c r="AH3" s="1" t="s">
        <v>20</v>
      </c>
      <c r="AI3" s="1" t="s">
        <v>21</v>
      </c>
      <c r="AJ3" s="1" t="s">
        <v>22</v>
      </c>
      <c r="AK3" s="1" t="s">
        <v>23</v>
      </c>
      <c r="AL3" s="1" t="s">
        <v>24</v>
      </c>
      <c r="AM3" s="1" t="s">
        <v>25</v>
      </c>
      <c r="AN3" s="1" t="s">
        <v>26</v>
      </c>
      <c r="AO3" s="1" t="s">
        <v>27</v>
      </c>
      <c r="AP3" s="1" t="s">
        <v>28</v>
      </c>
      <c r="AQ3" s="1" t="s">
        <v>29</v>
      </c>
      <c r="AR3" s="1" t="s">
        <v>30</v>
      </c>
      <c r="AS3" s="1" t="s">
        <v>31</v>
      </c>
      <c r="AT3" s="1" t="s">
        <v>32</v>
      </c>
      <c r="AU3" s="1" t="s">
        <v>33</v>
      </c>
      <c r="AV3" s="1" t="s">
        <v>34</v>
      </c>
      <c r="AW3" s="1" t="s">
        <v>35</v>
      </c>
      <c r="AX3" s="1" t="s">
        <v>36</v>
      </c>
      <c r="AY3" s="1" t="s">
        <v>37</v>
      </c>
      <c r="AZ3" s="1" t="s">
        <v>38</v>
      </c>
      <c r="BA3" s="1" t="s">
        <v>39</v>
      </c>
      <c r="BB3" s="1" t="s">
        <v>40</v>
      </c>
      <c r="BC3" s="1" t="s">
        <v>41</v>
      </c>
      <c r="BD3" s="1" t="s">
        <v>42</v>
      </c>
      <c r="BE3" s="1" t="s">
        <v>43</v>
      </c>
      <c r="BF3" s="1" t="s">
        <v>44</v>
      </c>
      <c r="BG3" s="1" t="s">
        <v>45</v>
      </c>
      <c r="BH3" s="1" t="s">
        <v>46</v>
      </c>
      <c r="BI3" s="1"/>
      <c r="BJ3" s="1" t="s">
        <v>47</v>
      </c>
      <c r="BK3" s="1"/>
      <c r="BL3" s="1"/>
      <c r="BM3" s="1"/>
      <c r="BN3" s="1"/>
      <c r="BO3" s="1"/>
      <c r="BP3" s="1" t="s">
        <v>479</v>
      </c>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row>
    <row r="4" spans="1:99" ht="90" x14ac:dyDescent="0.25">
      <c r="A4" s="1"/>
      <c r="B4" s="1">
        <v>201</v>
      </c>
      <c r="C4" s="1" t="s">
        <v>48</v>
      </c>
      <c r="D4" s="1"/>
      <c r="E4" s="1"/>
      <c r="F4" s="1"/>
      <c r="G4" s="1"/>
      <c r="H4" s="1"/>
      <c r="I4" s="1"/>
      <c r="J4" s="1"/>
      <c r="K4" s="1"/>
      <c r="L4" s="1"/>
      <c r="M4" s="1"/>
      <c r="N4" s="1"/>
      <c r="O4" s="1"/>
      <c r="P4" s="1"/>
      <c r="Q4" s="1"/>
      <c r="R4" s="6" t="s">
        <v>305</v>
      </c>
      <c r="S4" s="1">
        <v>201</v>
      </c>
      <c r="T4" s="1" t="s">
        <v>6</v>
      </c>
      <c r="U4" s="1" t="s">
        <v>10</v>
      </c>
      <c r="V4" s="1" t="s">
        <v>11</v>
      </c>
      <c r="W4" s="1" t="s">
        <v>12</v>
      </c>
      <c r="X4" s="1" t="s">
        <v>13</v>
      </c>
      <c r="Y4" s="1" t="s">
        <v>15</v>
      </c>
      <c r="Z4" s="1" t="s">
        <v>16</v>
      </c>
      <c r="AA4" s="1" t="s">
        <v>17</v>
      </c>
      <c r="AB4" s="1" t="s">
        <v>18</v>
      </c>
      <c r="AC4" s="1" t="s">
        <v>22</v>
      </c>
      <c r="AD4" s="1" t="s">
        <v>25</v>
      </c>
      <c r="AE4" s="1" t="s">
        <v>27</v>
      </c>
      <c r="AF4" s="1" t="s">
        <v>34</v>
      </c>
      <c r="AG4" s="1" t="s">
        <v>43</v>
      </c>
      <c r="AH4" s="1" t="s">
        <v>46</v>
      </c>
      <c r="AI4" s="1"/>
      <c r="AJ4" s="1"/>
      <c r="AK4" s="1"/>
      <c r="AL4" s="1"/>
      <c r="AM4" s="1"/>
      <c r="AN4" s="1"/>
      <c r="AP4" s="1"/>
      <c r="AQ4" s="1"/>
      <c r="AR4" s="1"/>
      <c r="AS4" s="1"/>
      <c r="AT4" s="1"/>
      <c r="AU4" s="1"/>
      <c r="AV4" s="1"/>
      <c r="AW4" s="1"/>
      <c r="AY4" s="1"/>
      <c r="AZ4" s="1"/>
      <c r="BI4" s="1">
        <v>201</v>
      </c>
      <c r="BJ4" s="1" t="s">
        <v>49</v>
      </c>
      <c r="BK4" s="1" t="s">
        <v>50</v>
      </c>
      <c r="BL4" s="1" t="s">
        <v>51</v>
      </c>
      <c r="BM4" s="1" t="s">
        <v>52</v>
      </c>
      <c r="BN4" s="1" t="s">
        <v>53</v>
      </c>
      <c r="BO4" s="1" t="s">
        <v>54</v>
      </c>
      <c r="BP4" s="1" t="s">
        <v>55</v>
      </c>
      <c r="BQ4" s="1" t="s">
        <v>56</v>
      </c>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row>
    <row r="5" spans="1:99" ht="90" x14ac:dyDescent="0.25">
      <c r="A5" s="1"/>
      <c r="B5" s="1">
        <v>202</v>
      </c>
      <c r="C5" s="1" t="s">
        <v>646</v>
      </c>
      <c r="D5" s="1"/>
      <c r="E5" s="1"/>
      <c r="F5" s="1"/>
      <c r="G5" s="1"/>
      <c r="H5" s="1"/>
      <c r="I5" s="1"/>
      <c r="J5" s="1"/>
      <c r="K5" s="1"/>
      <c r="L5" s="1"/>
      <c r="M5" s="1"/>
      <c r="N5" s="1"/>
      <c r="O5" s="1"/>
      <c r="P5" s="6" t="s">
        <v>305</v>
      </c>
      <c r="Q5" s="6" t="s">
        <v>315</v>
      </c>
      <c r="R5" s="6" t="s">
        <v>314</v>
      </c>
      <c r="S5" s="1">
        <v>202</v>
      </c>
      <c r="T5" s="1" t="s">
        <v>6</v>
      </c>
      <c r="U5" s="1" t="s">
        <v>8</v>
      </c>
      <c r="V5" s="1" t="s">
        <v>10</v>
      </c>
      <c r="W5" s="1" t="s">
        <v>11</v>
      </c>
      <c r="X5" s="1" t="s">
        <v>12</v>
      </c>
      <c r="Y5" s="1" t="s">
        <v>22</v>
      </c>
      <c r="Z5" s="1" t="s">
        <v>23</v>
      </c>
      <c r="AA5" s="1" t="s">
        <v>24</v>
      </c>
      <c r="AB5" s="1" t="s">
        <v>30</v>
      </c>
      <c r="AC5" s="1" t="s">
        <v>32</v>
      </c>
      <c r="AD5" s="1" t="s">
        <v>37</v>
      </c>
      <c r="AE5" s="1" t="s">
        <v>45</v>
      </c>
      <c r="AF5" s="1" t="s">
        <v>46</v>
      </c>
      <c r="AH5" s="1"/>
      <c r="AI5" s="1"/>
      <c r="AJ5" s="1"/>
      <c r="AK5" s="1"/>
      <c r="AL5" s="1"/>
      <c r="AU5" s="1"/>
      <c r="AV5" s="1"/>
      <c r="AW5" s="1"/>
      <c r="AX5" s="1"/>
      <c r="AY5" s="1"/>
      <c r="AZ5" s="1"/>
      <c r="BA5" s="1"/>
      <c r="BI5" s="1">
        <v>202</v>
      </c>
      <c r="BJ5" s="1" t="s">
        <v>49</v>
      </c>
      <c r="BK5" s="1" t="s">
        <v>58</v>
      </c>
      <c r="BL5" s="1" t="s">
        <v>59</v>
      </c>
      <c r="BM5" s="1" t="s">
        <v>60</v>
      </c>
      <c r="BN5" s="1" t="s">
        <v>61</v>
      </c>
      <c r="BO5" s="1" t="s">
        <v>62</v>
      </c>
      <c r="BP5" s="1" t="s">
        <v>63</v>
      </c>
      <c r="BQ5" s="1" t="s">
        <v>64</v>
      </c>
      <c r="BR5" s="1" t="s">
        <v>479</v>
      </c>
      <c r="BS5" s="1" t="s">
        <v>54</v>
      </c>
      <c r="BT5" s="1" t="s">
        <v>55</v>
      </c>
      <c r="BU5" s="1" t="s">
        <v>56</v>
      </c>
      <c r="BV5" s="1"/>
      <c r="BW5" s="1"/>
      <c r="BX5" s="1"/>
      <c r="BY5" s="1"/>
      <c r="BZ5" s="1"/>
      <c r="CA5" s="1"/>
      <c r="CB5" s="1"/>
      <c r="CC5" s="1"/>
      <c r="CD5" s="1"/>
      <c r="CE5" s="1"/>
      <c r="CF5" s="1"/>
      <c r="CG5" s="1"/>
      <c r="CH5" s="1"/>
      <c r="CI5" s="1"/>
      <c r="CJ5" s="1"/>
      <c r="CK5" s="1"/>
      <c r="CL5" s="1"/>
      <c r="CM5" s="1"/>
      <c r="CN5" s="1"/>
      <c r="CO5" s="1"/>
      <c r="CP5" s="1"/>
      <c r="CQ5" s="1"/>
      <c r="CR5" s="1"/>
      <c r="CS5" s="1"/>
      <c r="CT5" s="1"/>
      <c r="CU5" s="1"/>
    </row>
    <row r="6" spans="1:99" ht="90" x14ac:dyDescent="0.25">
      <c r="A6" s="1"/>
      <c r="B6" s="1">
        <v>203</v>
      </c>
      <c r="C6" s="1" t="s">
        <v>645</v>
      </c>
      <c r="D6" s="1"/>
      <c r="E6" s="1"/>
      <c r="F6" s="1"/>
      <c r="G6" s="1"/>
      <c r="H6" s="1"/>
      <c r="I6" s="1"/>
      <c r="J6" s="1"/>
      <c r="K6" s="1"/>
      <c r="L6" s="1"/>
      <c r="M6" s="1"/>
      <c r="N6" s="1"/>
      <c r="O6" s="1"/>
      <c r="P6" s="1"/>
      <c r="Q6" s="6" t="s">
        <v>305</v>
      </c>
      <c r="R6" s="6" t="s">
        <v>314</v>
      </c>
      <c r="S6" s="1">
        <v>203</v>
      </c>
      <c r="T6" s="1" t="s">
        <v>6</v>
      </c>
      <c r="U6" s="1" t="s">
        <v>8</v>
      </c>
      <c r="V6" s="1" t="s">
        <v>9</v>
      </c>
      <c r="W6" s="1" t="s">
        <v>10</v>
      </c>
      <c r="X6" s="1" t="s">
        <v>11</v>
      </c>
      <c r="Y6" s="1" t="s">
        <v>12</v>
      </c>
      <c r="Z6" s="1" t="s">
        <v>14</v>
      </c>
      <c r="AA6" s="1" t="s">
        <v>15</v>
      </c>
      <c r="AB6" s="1" t="s">
        <v>17</v>
      </c>
      <c r="AC6" s="1" t="s">
        <v>18</v>
      </c>
      <c r="AD6" s="1" t="s">
        <v>22</v>
      </c>
      <c r="AE6" s="1" t="s">
        <v>25</v>
      </c>
      <c r="AF6" s="1" t="s">
        <v>27</v>
      </c>
      <c r="AG6" s="1" t="s">
        <v>30</v>
      </c>
      <c r="AH6" s="1" t="s">
        <v>31</v>
      </c>
      <c r="AI6" s="1" t="s">
        <v>32</v>
      </c>
      <c r="AJ6" s="1" t="s">
        <v>34</v>
      </c>
      <c r="AK6" s="1" t="s">
        <v>35</v>
      </c>
      <c r="AL6" s="1" t="s">
        <v>37</v>
      </c>
      <c r="AM6" s="1" t="s">
        <v>43</v>
      </c>
      <c r="AN6" s="1" t="s">
        <v>46</v>
      </c>
      <c r="BB6" s="1"/>
      <c r="BC6" s="1"/>
      <c r="BD6" s="1"/>
      <c r="BG6" s="1"/>
      <c r="BI6" s="1">
        <v>203</v>
      </c>
      <c r="BJ6" s="1" t="s">
        <v>58</v>
      </c>
      <c r="BK6" s="1" t="s">
        <v>59</v>
      </c>
      <c r="BL6" s="1" t="s">
        <v>60</v>
      </c>
      <c r="BM6" s="1" t="s">
        <v>61</v>
      </c>
      <c r="BN6" s="1" t="s">
        <v>62</v>
      </c>
      <c r="BO6" s="1" t="s">
        <v>63</v>
      </c>
      <c r="BP6" s="1" t="s">
        <v>64</v>
      </c>
      <c r="BQ6" s="1" t="s">
        <v>66</v>
      </c>
      <c r="BR6" s="1" t="s">
        <v>479</v>
      </c>
      <c r="BS6" s="1" t="s">
        <v>54</v>
      </c>
      <c r="BT6" s="1" t="s">
        <v>55</v>
      </c>
      <c r="BU6" s="1" t="s">
        <v>56</v>
      </c>
      <c r="BV6" s="1"/>
      <c r="BW6" s="1"/>
      <c r="BY6" s="1"/>
      <c r="BZ6" s="1"/>
      <c r="CA6" s="1"/>
      <c r="CB6" s="1"/>
      <c r="CC6" s="1"/>
      <c r="CD6" s="1"/>
      <c r="CE6" s="1"/>
      <c r="CF6" s="1"/>
      <c r="CG6" s="1"/>
      <c r="CH6" s="1"/>
      <c r="CI6" s="1"/>
      <c r="CJ6" s="1"/>
      <c r="CK6" s="1"/>
      <c r="CL6" s="1"/>
      <c r="CM6" s="1"/>
      <c r="CN6" s="1"/>
      <c r="CO6" s="1"/>
      <c r="CP6" s="1"/>
      <c r="CQ6" s="1"/>
      <c r="CR6" s="1"/>
      <c r="CS6" s="1"/>
      <c r="CT6" s="1"/>
      <c r="CU6" s="1"/>
    </row>
    <row r="7" spans="1:99" ht="90" x14ac:dyDescent="0.25">
      <c r="A7" s="1"/>
      <c r="B7" s="1">
        <v>204</v>
      </c>
      <c r="C7" s="1" t="s">
        <v>67</v>
      </c>
      <c r="D7" s="1"/>
      <c r="E7" s="1"/>
      <c r="F7" s="1"/>
      <c r="G7" s="1"/>
      <c r="H7" s="1"/>
      <c r="I7" s="1"/>
      <c r="J7" s="1"/>
      <c r="K7" s="1"/>
      <c r="L7" s="1"/>
      <c r="M7" s="1"/>
      <c r="N7" s="1"/>
      <c r="O7" s="1"/>
      <c r="P7" s="1"/>
      <c r="Q7" s="6" t="s">
        <v>305</v>
      </c>
      <c r="R7" s="6" t="s">
        <v>314</v>
      </c>
      <c r="S7" s="1">
        <v>204</v>
      </c>
      <c r="T7" s="1" t="s">
        <v>6</v>
      </c>
      <c r="U7" s="1" t="s">
        <v>7</v>
      </c>
      <c r="V7" s="1" t="s">
        <v>8</v>
      </c>
      <c r="W7" s="1" t="s">
        <v>9</v>
      </c>
      <c r="X7" s="1" t="s">
        <v>10</v>
      </c>
      <c r="Y7" s="1" t="s">
        <v>11</v>
      </c>
      <c r="Z7" s="1" t="s">
        <v>12</v>
      </c>
      <c r="AA7" s="1" t="s">
        <v>22</v>
      </c>
      <c r="AB7" s="1" t="s">
        <v>24</v>
      </c>
      <c r="AC7" s="1" t="s">
        <v>30</v>
      </c>
      <c r="AD7" s="1" t="s">
        <v>43</v>
      </c>
      <c r="AE7" s="1" t="s">
        <v>46</v>
      </c>
      <c r="AF7" s="1"/>
      <c r="AG7" s="1"/>
      <c r="AH7" s="1"/>
      <c r="AI7" s="1"/>
      <c r="AK7" s="1"/>
      <c r="AM7" s="1"/>
      <c r="AN7" s="1"/>
      <c r="AO7" s="1"/>
      <c r="AP7" s="1"/>
      <c r="AQ7" s="1"/>
      <c r="AS7" s="1"/>
      <c r="AT7" s="1"/>
      <c r="AU7" s="1"/>
      <c r="AV7" s="1"/>
      <c r="AW7" s="1"/>
      <c r="AX7" s="1"/>
      <c r="AY7" s="1"/>
      <c r="AZ7" s="1"/>
      <c r="BA7" s="1"/>
      <c r="BB7" s="1"/>
      <c r="BC7" s="1"/>
      <c r="BD7" s="1"/>
      <c r="BF7" s="1"/>
      <c r="BG7" s="1"/>
      <c r="BI7" s="1">
        <v>204</v>
      </c>
      <c r="BJ7" s="1" t="s">
        <v>68</v>
      </c>
      <c r="BK7" s="1" t="s">
        <v>69</v>
      </c>
      <c r="BL7" s="1" t="s">
        <v>62</v>
      </c>
      <c r="BM7" s="1" t="s">
        <v>70</v>
      </c>
      <c r="BN7" s="1" t="s">
        <v>71</v>
      </c>
      <c r="BO7" s="1" t="s">
        <v>72</v>
      </c>
      <c r="BP7" s="1" t="s">
        <v>58</v>
      </c>
      <c r="BQ7" s="1" t="s">
        <v>59</v>
      </c>
      <c r="BR7" s="1" t="s">
        <v>60</v>
      </c>
      <c r="BS7" s="1" t="s">
        <v>61</v>
      </c>
      <c r="BT7" s="1" t="s">
        <v>62</v>
      </c>
      <c r="BU7" s="1" t="s">
        <v>63</v>
      </c>
      <c r="BV7" s="1" t="s">
        <v>64</v>
      </c>
      <c r="BW7" s="1" t="s">
        <v>479</v>
      </c>
      <c r="BX7" s="1" t="s">
        <v>54</v>
      </c>
      <c r="BY7" s="1" t="s">
        <v>55</v>
      </c>
      <c r="BZ7" s="1" t="s">
        <v>56</v>
      </c>
      <c r="CA7" s="1"/>
      <c r="CB7" s="1"/>
      <c r="CC7" s="1"/>
      <c r="CD7" s="1"/>
      <c r="CE7" s="1"/>
      <c r="CF7" s="1"/>
      <c r="CG7" s="1"/>
      <c r="CH7" s="1"/>
      <c r="CI7" s="1"/>
      <c r="CJ7" s="1"/>
      <c r="CK7" s="1"/>
      <c r="CL7" s="1"/>
      <c r="CM7" s="1"/>
      <c r="CN7" s="1"/>
      <c r="CO7" s="1"/>
      <c r="CP7" s="1"/>
      <c r="CQ7" s="1"/>
      <c r="CR7" s="1"/>
      <c r="CS7" s="1"/>
      <c r="CT7" s="1"/>
      <c r="CU7" s="1"/>
    </row>
    <row r="8" spans="1:99" ht="105" x14ac:dyDescent="0.25">
      <c r="A8" s="1"/>
      <c r="B8" s="1">
        <v>205</v>
      </c>
      <c r="C8" s="1" t="s">
        <v>644</v>
      </c>
      <c r="D8" s="1"/>
      <c r="E8" s="1"/>
      <c r="F8" s="1"/>
      <c r="G8" s="1"/>
      <c r="H8" s="1"/>
      <c r="I8" s="1"/>
      <c r="J8" s="1"/>
      <c r="K8" s="1"/>
      <c r="L8" s="1"/>
      <c r="M8" s="1"/>
      <c r="N8" s="1"/>
      <c r="O8" s="1"/>
      <c r="P8" s="6" t="s">
        <v>305</v>
      </c>
      <c r="Q8" s="6" t="s">
        <v>316</v>
      </c>
      <c r="R8" s="6" t="s">
        <v>314</v>
      </c>
      <c r="S8" s="1">
        <v>205</v>
      </c>
      <c r="T8" s="1" t="s">
        <v>6</v>
      </c>
      <c r="U8" s="1" t="s">
        <v>8</v>
      </c>
      <c r="V8" s="1" t="s">
        <v>9</v>
      </c>
      <c r="W8" s="1" t="s">
        <v>10</v>
      </c>
      <c r="X8" s="1" t="s">
        <v>11</v>
      </c>
      <c r="Y8" s="1" t="s">
        <v>12</v>
      </c>
      <c r="Z8" s="1" t="s">
        <v>13</v>
      </c>
      <c r="AA8" s="1" t="s">
        <v>14</v>
      </c>
      <c r="AB8" s="1" t="s">
        <v>22</v>
      </c>
      <c r="AC8" s="1" t="s">
        <v>24</v>
      </c>
      <c r="AD8" s="1" t="s">
        <v>25</v>
      </c>
      <c r="AE8" s="1" t="s">
        <v>29</v>
      </c>
      <c r="AF8" s="1" t="s">
        <v>30</v>
      </c>
      <c r="AG8" s="1" t="s">
        <v>31</v>
      </c>
      <c r="AH8" s="1" t="s">
        <v>32</v>
      </c>
      <c r="AI8" s="1" t="s">
        <v>34</v>
      </c>
      <c r="AJ8" s="1" t="s">
        <v>37</v>
      </c>
      <c r="AK8" s="1" t="s">
        <v>43</v>
      </c>
      <c r="AL8" s="1" t="s">
        <v>45</v>
      </c>
      <c r="AM8" s="1" t="s">
        <v>46</v>
      </c>
      <c r="AO8" s="1"/>
      <c r="AP8" s="1"/>
      <c r="AR8" s="1"/>
      <c r="AS8" s="1"/>
      <c r="AT8" s="1"/>
      <c r="AU8" s="1"/>
      <c r="AV8" s="1"/>
      <c r="AX8" s="1"/>
      <c r="BI8" s="1">
        <v>205</v>
      </c>
      <c r="BJ8" s="1" t="s">
        <v>49</v>
      </c>
      <c r="BK8" s="1" t="s">
        <v>58</v>
      </c>
      <c r="BL8" s="1" t="s">
        <v>59</v>
      </c>
      <c r="BM8" s="1" t="s">
        <v>60</v>
      </c>
      <c r="BN8" s="1" t="s">
        <v>61</v>
      </c>
      <c r="BO8" s="1" t="s">
        <v>73</v>
      </c>
      <c r="BP8" s="1" t="s">
        <v>62</v>
      </c>
      <c r="BQ8" s="1" t="s">
        <v>63</v>
      </c>
      <c r="BR8" s="1" t="s">
        <v>64</v>
      </c>
      <c r="BS8" s="1" t="s">
        <v>74</v>
      </c>
      <c r="BT8" s="1" t="s">
        <v>54</v>
      </c>
      <c r="BU8" s="1" t="s">
        <v>75</v>
      </c>
      <c r="BV8" s="1" t="s">
        <v>76</v>
      </c>
      <c r="BW8" s="1" t="s">
        <v>479</v>
      </c>
      <c r="BX8" s="1" t="s">
        <v>55</v>
      </c>
      <c r="BY8" s="1" t="s">
        <v>56</v>
      </c>
      <c r="BZ8" s="1"/>
      <c r="CA8" s="1"/>
      <c r="CB8" s="1"/>
      <c r="CC8" s="1"/>
      <c r="CD8" s="1"/>
      <c r="CE8" s="1"/>
      <c r="CF8" s="1"/>
      <c r="CG8" s="1"/>
      <c r="CH8" s="1"/>
      <c r="CI8" s="1"/>
      <c r="CJ8" s="1"/>
      <c r="CK8" s="1"/>
      <c r="CL8" s="1"/>
      <c r="CM8" s="1"/>
      <c r="CN8" s="1"/>
      <c r="CO8" s="1"/>
      <c r="CP8" s="1"/>
      <c r="CQ8" s="1"/>
      <c r="CR8" s="1"/>
      <c r="CS8" s="1"/>
      <c r="CT8" s="1"/>
      <c r="CU8" s="1"/>
    </row>
    <row r="9" spans="1:99" ht="105" x14ac:dyDescent="0.25">
      <c r="A9" s="1"/>
      <c r="B9" s="1">
        <v>205.1</v>
      </c>
      <c r="C9" s="1" t="s">
        <v>643</v>
      </c>
      <c r="D9" s="1"/>
      <c r="E9" s="1"/>
      <c r="F9" s="1"/>
      <c r="G9" s="1"/>
      <c r="H9" s="1"/>
      <c r="I9" s="1"/>
      <c r="J9" s="1"/>
      <c r="K9" s="1"/>
      <c r="L9" s="1"/>
      <c r="M9" s="1"/>
      <c r="N9" s="1"/>
      <c r="O9" s="1"/>
      <c r="P9" s="1"/>
      <c r="Q9" s="1"/>
      <c r="R9" s="1"/>
      <c r="S9" s="1" t="s">
        <v>77</v>
      </c>
      <c r="T9" s="1" t="s">
        <v>6</v>
      </c>
      <c r="U9" s="1" t="s">
        <v>7</v>
      </c>
      <c r="V9" s="1" t="s">
        <v>10</v>
      </c>
      <c r="W9" s="1" t="s">
        <v>11</v>
      </c>
      <c r="X9" s="1" t="s">
        <v>12</v>
      </c>
      <c r="Y9" s="1" t="s">
        <v>13</v>
      </c>
      <c r="Z9" s="1" t="s">
        <v>14</v>
      </c>
      <c r="AA9" s="1" t="s">
        <v>22</v>
      </c>
      <c r="AB9" s="1" t="s">
        <v>24</v>
      </c>
      <c r="AC9" s="1" t="s">
        <v>25</v>
      </c>
      <c r="AD9" s="1" t="s">
        <v>26</v>
      </c>
      <c r="AE9" s="1" t="s">
        <v>29</v>
      </c>
      <c r="AF9" s="1" t="s">
        <v>30</v>
      </c>
      <c r="AG9" s="1" t="s">
        <v>31</v>
      </c>
      <c r="AH9" s="1" t="s">
        <v>32</v>
      </c>
      <c r="AI9" s="1" t="s">
        <v>34</v>
      </c>
      <c r="AJ9" s="1" t="s">
        <v>37</v>
      </c>
      <c r="AK9" s="1" t="s">
        <v>40</v>
      </c>
      <c r="AL9" s="1" t="s">
        <v>43</v>
      </c>
      <c r="AO9" s="1"/>
      <c r="AP9" s="1"/>
      <c r="AU9" s="1"/>
      <c r="AZ9" s="1"/>
      <c r="BA9" s="1"/>
      <c r="BD9" s="1"/>
      <c r="BF9" s="1"/>
      <c r="BG9" s="1"/>
      <c r="BH9" s="1"/>
      <c r="BI9" s="1" t="s">
        <v>77</v>
      </c>
      <c r="BJ9" s="1" t="s">
        <v>78</v>
      </c>
      <c r="BK9" s="1" t="s">
        <v>49</v>
      </c>
      <c r="BL9" s="1" t="s">
        <v>58</v>
      </c>
      <c r="BM9" s="1" t="s">
        <v>59</v>
      </c>
      <c r="BN9" s="1" t="s">
        <v>60</v>
      </c>
      <c r="BO9" s="1" t="s">
        <v>61</v>
      </c>
      <c r="BP9" s="1" t="s">
        <v>73</v>
      </c>
      <c r="BQ9" s="1" t="s">
        <v>62</v>
      </c>
      <c r="BR9" s="1" t="s">
        <v>63</v>
      </c>
      <c r="BS9" s="1" t="s">
        <v>64</v>
      </c>
      <c r="BT9" s="1" t="s">
        <v>74</v>
      </c>
      <c r="BU9" s="1" t="s">
        <v>54</v>
      </c>
      <c r="BV9" s="1" t="s">
        <v>55</v>
      </c>
      <c r="BW9" s="1" t="s">
        <v>56</v>
      </c>
      <c r="BX9" s="1"/>
      <c r="BY9" s="1"/>
      <c r="BZ9" s="1"/>
      <c r="CA9" s="1"/>
      <c r="CB9" s="1"/>
      <c r="CC9" s="1"/>
      <c r="CD9" s="1"/>
      <c r="CE9" s="1"/>
      <c r="CF9" s="1"/>
      <c r="CG9" s="1"/>
      <c r="CH9" s="1"/>
      <c r="CI9" s="1"/>
      <c r="CJ9" s="1"/>
      <c r="CK9" s="1"/>
      <c r="CL9" s="1"/>
      <c r="CM9" s="1"/>
      <c r="CN9" s="1"/>
      <c r="CO9" s="1"/>
      <c r="CP9" s="1"/>
      <c r="CQ9" s="1"/>
      <c r="CR9" s="1"/>
      <c r="CS9" s="1"/>
      <c r="CT9" s="1"/>
      <c r="CU9" s="1"/>
    </row>
    <row r="10" spans="1:99" ht="90" x14ac:dyDescent="0.25">
      <c r="A10" s="1"/>
      <c r="B10" s="1">
        <v>206</v>
      </c>
      <c r="C10" s="1" t="s">
        <v>362</v>
      </c>
      <c r="D10" s="1"/>
      <c r="E10" s="1"/>
      <c r="F10" s="1"/>
      <c r="G10" s="1"/>
      <c r="H10" s="1"/>
      <c r="I10" s="1"/>
      <c r="J10" s="1"/>
      <c r="K10" s="1"/>
      <c r="L10" s="6" t="s">
        <v>305</v>
      </c>
      <c r="M10" s="6" t="s">
        <v>321</v>
      </c>
      <c r="N10" s="6" t="s">
        <v>320</v>
      </c>
      <c r="O10" s="6" t="s">
        <v>319</v>
      </c>
      <c r="P10" s="6" t="s">
        <v>318</v>
      </c>
      <c r="Q10" s="6" t="s">
        <v>317</v>
      </c>
      <c r="R10" s="6" t="s">
        <v>314</v>
      </c>
      <c r="S10" s="1">
        <v>206</v>
      </c>
      <c r="T10" s="1" t="s">
        <v>6</v>
      </c>
      <c r="U10" s="1" t="s">
        <v>8</v>
      </c>
      <c r="V10" s="1" t="s">
        <v>9</v>
      </c>
      <c r="W10" s="1" t="s">
        <v>10</v>
      </c>
      <c r="X10" s="1" t="s">
        <v>11</v>
      </c>
      <c r="Y10" s="1" t="s">
        <v>12</v>
      </c>
      <c r="Z10" s="1" t="s">
        <v>13</v>
      </c>
      <c r="AA10" s="1" t="s">
        <v>14</v>
      </c>
      <c r="AB10" s="1" t="s">
        <v>22</v>
      </c>
      <c r="AC10" s="1" t="s">
        <v>23</v>
      </c>
      <c r="AD10" s="1" t="s">
        <v>24</v>
      </c>
      <c r="AE10" s="1" t="s">
        <v>30</v>
      </c>
      <c r="AF10" s="1" t="s">
        <v>31</v>
      </c>
      <c r="AG10" s="1" t="s">
        <v>43</v>
      </c>
      <c r="AH10" s="1" t="s">
        <v>45</v>
      </c>
      <c r="AI10" s="1" t="s">
        <v>46</v>
      </c>
      <c r="AW10" s="1"/>
      <c r="AX10" s="1"/>
      <c r="AY10" s="1"/>
      <c r="AZ10" s="1"/>
      <c r="BA10" s="1"/>
      <c r="BB10" s="1"/>
      <c r="BC10" s="1"/>
      <c r="BD10" s="1"/>
      <c r="BI10" s="1">
        <v>206</v>
      </c>
      <c r="BJ10" s="1" t="s">
        <v>79</v>
      </c>
      <c r="BK10" s="1" t="s">
        <v>80</v>
      </c>
      <c r="BL10" s="1" t="s">
        <v>81</v>
      </c>
      <c r="BM10" s="1" t="s">
        <v>82</v>
      </c>
      <c r="BN10" s="1" t="s">
        <v>83</v>
      </c>
      <c r="BO10" s="1" t="s">
        <v>84</v>
      </c>
      <c r="BP10" s="1" t="s">
        <v>85</v>
      </c>
      <c r="BQ10" s="1" t="s">
        <v>86</v>
      </c>
      <c r="BR10" s="1" t="s">
        <v>87</v>
      </c>
      <c r="BS10" s="1" t="s">
        <v>88</v>
      </c>
      <c r="BT10" s="1" t="s">
        <v>89</v>
      </c>
      <c r="BU10" s="1" t="s">
        <v>479</v>
      </c>
      <c r="BV10" s="1" t="s">
        <v>54</v>
      </c>
      <c r="BW10" s="1" t="s">
        <v>55</v>
      </c>
      <c r="BX10" s="1" t="s">
        <v>56</v>
      </c>
      <c r="CB10" s="1"/>
      <c r="CC10" s="1"/>
      <c r="CD10" s="1"/>
      <c r="CE10" s="1"/>
      <c r="CF10" s="1"/>
      <c r="CG10" s="1"/>
      <c r="CH10" s="1"/>
      <c r="CI10" s="1"/>
      <c r="CJ10" s="1"/>
      <c r="CK10" s="1"/>
      <c r="CL10" s="1"/>
      <c r="CM10" s="1"/>
      <c r="CN10" s="1"/>
      <c r="CO10" s="1"/>
      <c r="CP10" s="1"/>
      <c r="CQ10" s="1"/>
      <c r="CR10" s="1"/>
      <c r="CS10" s="1"/>
      <c r="CT10" s="1"/>
      <c r="CU10" s="1"/>
    </row>
    <row r="11" spans="1:99" ht="150" x14ac:dyDescent="0.25">
      <c r="A11" s="1"/>
      <c r="B11" s="1">
        <v>207</v>
      </c>
      <c r="C11" s="1" t="s">
        <v>90</v>
      </c>
      <c r="D11" s="1"/>
      <c r="E11" s="1"/>
      <c r="F11" s="1"/>
      <c r="G11" s="1"/>
      <c r="H11" s="1"/>
      <c r="I11" s="1"/>
      <c r="J11" s="1"/>
      <c r="K11" s="1"/>
      <c r="L11" s="1"/>
      <c r="M11" s="1"/>
      <c r="N11" s="1"/>
      <c r="O11" s="1"/>
      <c r="P11" s="1"/>
      <c r="Q11" s="6" t="s">
        <v>305</v>
      </c>
      <c r="R11" s="6" t="s">
        <v>314</v>
      </c>
      <c r="S11" s="1">
        <v>207</v>
      </c>
      <c r="T11" s="1" t="s">
        <v>6</v>
      </c>
      <c r="U11" s="1" t="s">
        <v>10</v>
      </c>
      <c r="V11" s="1" t="s">
        <v>12</v>
      </c>
      <c r="W11" s="1" t="s">
        <v>21</v>
      </c>
      <c r="X11" s="1" t="s">
        <v>22</v>
      </c>
      <c r="Y11" s="1" t="s">
        <v>25</v>
      </c>
      <c r="Z11" s="1" t="s">
        <v>26</v>
      </c>
      <c r="AA11" s="1" t="s">
        <v>30</v>
      </c>
      <c r="AB11" s="1" t="s">
        <v>34</v>
      </c>
      <c r="AC11" s="1" t="s">
        <v>37</v>
      </c>
      <c r="AD11" s="1" t="s">
        <v>43</v>
      </c>
      <c r="AE11" s="1" t="s">
        <v>46</v>
      </c>
      <c r="AF11" s="1"/>
      <c r="AG11" s="1"/>
      <c r="AH11" s="1"/>
      <c r="AK11" s="1"/>
      <c r="AL11" s="1"/>
      <c r="AM11" s="1"/>
      <c r="AN11" s="1"/>
      <c r="AO11" s="1"/>
      <c r="AP11" s="1"/>
      <c r="AQ11" s="1"/>
      <c r="AW11" s="1"/>
      <c r="AX11" s="1"/>
      <c r="AZ11" s="1"/>
      <c r="BA11" s="1"/>
      <c r="BB11" s="1"/>
      <c r="BC11" s="1"/>
      <c r="BD11" s="1"/>
      <c r="BF11" s="1"/>
      <c r="BG11" s="1"/>
      <c r="BI11" s="1">
        <v>207</v>
      </c>
      <c r="BJ11" s="1" t="s">
        <v>91</v>
      </c>
      <c r="BK11" s="1" t="s">
        <v>92</v>
      </c>
      <c r="BL11" s="1" t="s">
        <v>58</v>
      </c>
      <c r="BM11" s="1" t="s">
        <v>93</v>
      </c>
      <c r="BN11" s="1" t="s">
        <v>94</v>
      </c>
      <c r="BO11" s="1" t="s">
        <v>95</v>
      </c>
      <c r="BP11" s="1" t="s">
        <v>96</v>
      </c>
      <c r="BQ11" s="1" t="s">
        <v>97</v>
      </c>
      <c r="BR11" s="1" t="s">
        <v>98</v>
      </c>
      <c r="BS11" s="1" t="s">
        <v>99</v>
      </c>
      <c r="BT11" s="1" t="s">
        <v>100</v>
      </c>
      <c r="BU11" s="1" t="s">
        <v>101</v>
      </c>
      <c r="BV11" s="1" t="s">
        <v>102</v>
      </c>
      <c r="BW11" s="1" t="s">
        <v>479</v>
      </c>
      <c r="BX11" s="1" t="s">
        <v>54</v>
      </c>
      <c r="BY11" s="1" t="s">
        <v>55</v>
      </c>
      <c r="BZ11" s="1" t="s">
        <v>56</v>
      </c>
      <c r="CA11" s="1"/>
      <c r="CB11" s="1"/>
      <c r="CC11" s="1"/>
      <c r="CD11" s="1"/>
      <c r="CE11" s="1"/>
      <c r="CF11" s="1"/>
      <c r="CG11" s="1"/>
      <c r="CH11" s="1"/>
      <c r="CI11" s="1"/>
      <c r="CJ11" s="1"/>
      <c r="CK11" s="1"/>
      <c r="CL11" s="1"/>
      <c r="CM11" s="1"/>
      <c r="CN11" s="1"/>
      <c r="CO11" s="1"/>
      <c r="CP11" s="1"/>
      <c r="CQ11" s="1"/>
      <c r="CR11" s="1"/>
      <c r="CS11" s="1"/>
      <c r="CT11" s="1"/>
      <c r="CU11" s="1"/>
    </row>
    <row r="12" spans="1:99" ht="90" x14ac:dyDescent="0.25">
      <c r="A12" s="1"/>
      <c r="B12" s="1">
        <v>208</v>
      </c>
      <c r="C12" s="1" t="s">
        <v>103</v>
      </c>
      <c r="D12" s="1"/>
      <c r="E12" s="1"/>
      <c r="F12" s="1"/>
      <c r="G12" s="1"/>
      <c r="H12" s="1"/>
      <c r="I12" s="1"/>
      <c r="J12" s="1"/>
      <c r="K12" s="1"/>
      <c r="L12" s="1"/>
      <c r="M12" s="1"/>
      <c r="N12" s="1"/>
      <c r="O12" s="1"/>
      <c r="P12" s="6" t="s">
        <v>305</v>
      </c>
      <c r="Q12" s="6" t="s">
        <v>323</v>
      </c>
      <c r="R12" s="6" t="s">
        <v>322</v>
      </c>
      <c r="S12" s="1">
        <v>208</v>
      </c>
      <c r="T12" s="1" t="s">
        <v>6</v>
      </c>
      <c r="U12" s="1" t="s">
        <v>8</v>
      </c>
      <c r="V12" s="1" t="s">
        <v>9</v>
      </c>
      <c r="W12" s="1" t="s">
        <v>10</v>
      </c>
      <c r="X12" s="1" t="s">
        <v>12</v>
      </c>
      <c r="Y12" s="1" t="s">
        <v>13</v>
      </c>
      <c r="Z12" s="1" t="s">
        <v>15</v>
      </c>
      <c r="AA12" s="1" t="s">
        <v>17</v>
      </c>
      <c r="AB12" s="1" t="s">
        <v>30</v>
      </c>
      <c r="AC12" s="1" t="s">
        <v>32</v>
      </c>
      <c r="AD12" s="1" t="s">
        <v>46</v>
      </c>
      <c r="AF12" s="1"/>
      <c r="AG12" s="1"/>
      <c r="AH12" s="1"/>
      <c r="AI12" s="1"/>
      <c r="AJ12" s="1"/>
      <c r="AK12" s="1"/>
      <c r="AL12" s="1"/>
      <c r="AM12" s="1"/>
      <c r="AN12" s="1"/>
      <c r="AO12" s="1"/>
      <c r="AP12" s="1"/>
      <c r="AQ12" s="1"/>
      <c r="AS12" s="1"/>
      <c r="AU12" s="1"/>
      <c r="AV12" s="1"/>
      <c r="AW12" s="1"/>
      <c r="AX12" s="1"/>
      <c r="AY12" s="1"/>
      <c r="AZ12" s="1"/>
      <c r="BA12" s="1"/>
      <c r="BB12" s="1"/>
      <c r="BC12" s="1"/>
      <c r="BD12" s="1"/>
      <c r="BE12" s="1"/>
      <c r="BF12" s="1"/>
      <c r="BG12" s="1"/>
      <c r="BI12" s="1">
        <v>208</v>
      </c>
      <c r="BJ12" s="1" t="s">
        <v>103</v>
      </c>
      <c r="BK12" s="1" t="s">
        <v>104</v>
      </c>
      <c r="BL12" s="1" t="s">
        <v>105</v>
      </c>
      <c r="BM12" s="1" t="s">
        <v>106</v>
      </c>
      <c r="BN12" s="1" t="s">
        <v>107</v>
      </c>
      <c r="BO12" s="1" t="s">
        <v>108</v>
      </c>
      <c r="BP12" s="1" t="s">
        <v>54</v>
      </c>
      <c r="BQ12" s="1" t="s">
        <v>55</v>
      </c>
      <c r="BR12" s="1" t="s">
        <v>56</v>
      </c>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row>
    <row r="13" spans="1:99" ht="90" x14ac:dyDescent="0.25">
      <c r="A13" s="1"/>
      <c r="B13" s="1">
        <v>209</v>
      </c>
      <c r="C13" s="1" t="s">
        <v>109</v>
      </c>
      <c r="D13" s="1"/>
      <c r="E13" s="1"/>
      <c r="F13" s="1"/>
      <c r="G13" s="1"/>
      <c r="H13" s="1"/>
      <c r="I13" s="1"/>
      <c r="J13" s="1"/>
      <c r="K13" s="1"/>
      <c r="L13" s="6" t="s">
        <v>305</v>
      </c>
      <c r="M13" s="6" t="s">
        <v>326</v>
      </c>
      <c r="N13" s="6" t="s">
        <v>318</v>
      </c>
      <c r="O13" s="6" t="s">
        <v>317</v>
      </c>
      <c r="P13" s="6" t="s">
        <v>325</v>
      </c>
      <c r="Q13" s="6" t="s">
        <v>324</v>
      </c>
      <c r="R13" s="6" t="s">
        <v>309</v>
      </c>
      <c r="S13" s="1">
        <v>209</v>
      </c>
      <c r="T13" s="1" t="s">
        <v>6</v>
      </c>
      <c r="U13" s="1" t="s">
        <v>8</v>
      </c>
      <c r="V13" s="1" t="s">
        <v>9</v>
      </c>
      <c r="W13" s="1" t="s">
        <v>10</v>
      </c>
      <c r="X13" s="1" t="s">
        <v>11</v>
      </c>
      <c r="Y13" s="1" t="s">
        <v>12</v>
      </c>
      <c r="Z13" s="1" t="s">
        <v>13</v>
      </c>
      <c r="AA13" s="1" t="s">
        <v>15</v>
      </c>
      <c r="AB13" s="1" t="s">
        <v>16</v>
      </c>
      <c r="AC13" s="1" t="s">
        <v>17</v>
      </c>
      <c r="AD13" s="1" t="s">
        <v>22</v>
      </c>
      <c r="AE13" s="1" t="s">
        <v>23</v>
      </c>
      <c r="AF13" s="1" t="s">
        <v>24</v>
      </c>
      <c r="AG13" s="1" t="s">
        <v>25</v>
      </c>
      <c r="AH13" s="1" t="s">
        <v>27</v>
      </c>
      <c r="AI13" s="1" t="s">
        <v>30</v>
      </c>
      <c r="AJ13" s="1" t="s">
        <v>31</v>
      </c>
      <c r="AK13" s="1" t="s">
        <v>34</v>
      </c>
      <c r="AL13" s="1" t="s">
        <v>43</v>
      </c>
      <c r="AM13" s="1" t="s">
        <v>46</v>
      </c>
      <c r="AN13" s="1"/>
      <c r="AP13" s="1"/>
      <c r="AQ13" s="1"/>
      <c r="AT13" s="1"/>
      <c r="AU13" s="1"/>
      <c r="AW13" s="1"/>
      <c r="AX13" s="1"/>
      <c r="AY13" s="1"/>
      <c r="AZ13" s="1"/>
      <c r="BA13" s="1"/>
      <c r="BB13" s="1"/>
      <c r="BC13" s="1"/>
      <c r="BD13" s="1"/>
      <c r="BF13" s="1"/>
      <c r="BG13" s="1"/>
      <c r="BI13" s="1">
        <v>209</v>
      </c>
      <c r="BJ13" s="1" t="s">
        <v>110</v>
      </c>
      <c r="BK13" s="1" t="s">
        <v>111</v>
      </c>
      <c r="BL13" s="1" t="s">
        <v>112</v>
      </c>
      <c r="BM13" s="1" t="s">
        <v>113</v>
      </c>
      <c r="BN13" s="1" t="s">
        <v>114</v>
      </c>
      <c r="BO13" s="1" t="s">
        <v>115</v>
      </c>
      <c r="BP13" s="1" t="s">
        <v>116</v>
      </c>
      <c r="BQ13" s="1" t="s">
        <v>117</v>
      </c>
      <c r="BR13" s="1" t="s">
        <v>118</v>
      </c>
      <c r="BS13" s="1" t="s">
        <v>119</v>
      </c>
      <c r="BT13" s="1" t="s">
        <v>120</v>
      </c>
      <c r="BU13" s="1" t="s">
        <v>121</v>
      </c>
      <c r="BV13" s="1" t="s">
        <v>122</v>
      </c>
      <c r="BW13" s="1" t="s">
        <v>479</v>
      </c>
      <c r="BX13" s="1" t="s">
        <v>54</v>
      </c>
      <c r="BY13" s="1" t="s">
        <v>55</v>
      </c>
      <c r="BZ13" s="1" t="s">
        <v>52</v>
      </c>
      <c r="CA13" s="1" t="s">
        <v>56</v>
      </c>
      <c r="CB13" s="1"/>
      <c r="CC13" s="1"/>
      <c r="CD13" s="1"/>
      <c r="CE13" s="1"/>
      <c r="CF13" s="1"/>
      <c r="CG13" s="1"/>
      <c r="CH13" s="1"/>
      <c r="CI13" s="1"/>
      <c r="CJ13" s="1"/>
      <c r="CK13" s="1"/>
      <c r="CL13" s="1"/>
      <c r="CM13" s="1"/>
      <c r="CN13" s="1"/>
      <c r="CO13" s="1"/>
      <c r="CP13" s="1"/>
      <c r="CQ13" s="1"/>
      <c r="CR13" s="1"/>
      <c r="CS13" s="1"/>
      <c r="CT13" s="1"/>
      <c r="CU13" s="1"/>
    </row>
    <row r="14" spans="1:99" ht="90" x14ac:dyDescent="0.25">
      <c r="A14" s="1"/>
      <c r="B14" s="1">
        <v>210</v>
      </c>
      <c r="C14" s="1" t="s">
        <v>123</v>
      </c>
      <c r="D14" s="1"/>
      <c r="E14" s="1"/>
      <c r="F14" s="1"/>
      <c r="G14" s="1"/>
      <c r="H14" s="1"/>
      <c r="I14" s="1"/>
      <c r="J14" s="1"/>
      <c r="K14" s="1"/>
      <c r="L14" s="6" t="s">
        <v>305</v>
      </c>
      <c r="M14" s="6" t="s">
        <v>326</v>
      </c>
      <c r="N14" s="6" t="s">
        <v>318</v>
      </c>
      <c r="O14" s="6" t="s">
        <v>317</v>
      </c>
      <c r="P14" s="6" t="s">
        <v>325</v>
      </c>
      <c r="Q14" s="6" t="s">
        <v>324</v>
      </c>
      <c r="R14" s="6" t="s">
        <v>309</v>
      </c>
      <c r="S14" s="1">
        <v>210</v>
      </c>
      <c r="T14" s="1" t="s">
        <v>6</v>
      </c>
      <c r="U14" s="1" t="s">
        <v>8</v>
      </c>
      <c r="V14" s="1" t="s">
        <v>9</v>
      </c>
      <c r="W14" s="1" t="s">
        <v>10</v>
      </c>
      <c r="X14" s="1" t="s">
        <v>11</v>
      </c>
      <c r="Y14" s="1" t="s">
        <v>12</v>
      </c>
      <c r="Z14" s="1" t="s">
        <v>13</v>
      </c>
      <c r="AA14" s="1" t="s">
        <v>15</v>
      </c>
      <c r="AB14" s="1" t="s">
        <v>16</v>
      </c>
      <c r="AC14" s="1" t="s">
        <v>17</v>
      </c>
      <c r="AD14" s="1" t="s">
        <v>18</v>
      </c>
      <c r="AE14" s="1" t="s">
        <v>22</v>
      </c>
      <c r="AF14" s="1" t="s">
        <v>23</v>
      </c>
      <c r="AG14" s="1" t="s">
        <v>24</v>
      </c>
      <c r="AH14" s="1" t="s">
        <v>25</v>
      </c>
      <c r="AI14" s="1" t="s">
        <v>27</v>
      </c>
      <c r="AJ14" s="1" t="s">
        <v>30</v>
      </c>
      <c r="AK14" s="1" t="s">
        <v>34</v>
      </c>
      <c r="AL14" s="1" t="s">
        <v>363</v>
      </c>
      <c r="AM14" s="1" t="s">
        <v>39</v>
      </c>
      <c r="AN14" s="1" t="s">
        <v>43</v>
      </c>
      <c r="AO14" s="1" t="s">
        <v>46</v>
      </c>
      <c r="AP14" s="1"/>
      <c r="AQ14" s="1"/>
      <c r="AS14" s="1"/>
      <c r="AT14" s="1"/>
      <c r="AU14" s="1"/>
      <c r="AW14" s="1"/>
      <c r="AX14" s="1"/>
      <c r="AY14" s="1"/>
      <c r="AZ14" s="1"/>
      <c r="BB14" s="1"/>
      <c r="BC14" s="1"/>
      <c r="BD14" s="1"/>
      <c r="BF14" s="1"/>
      <c r="BG14" s="1"/>
      <c r="BI14" s="1">
        <v>210</v>
      </c>
      <c r="BJ14" s="1" t="s">
        <v>110</v>
      </c>
      <c r="BK14" s="1" t="s">
        <v>111</v>
      </c>
      <c r="BL14" s="1" t="s">
        <v>112</v>
      </c>
      <c r="BM14" s="1" t="s">
        <v>113</v>
      </c>
      <c r="BN14" s="1" t="s">
        <v>114</v>
      </c>
      <c r="BO14" s="1" t="s">
        <v>115</v>
      </c>
      <c r="BP14" s="1" t="s">
        <v>116</v>
      </c>
      <c r="BQ14" s="1" t="s">
        <v>117</v>
      </c>
      <c r="BR14" s="1" t="s">
        <v>118</v>
      </c>
      <c r="BS14" s="1" t="s">
        <v>119</v>
      </c>
      <c r="BT14" s="1" t="s">
        <v>614</v>
      </c>
      <c r="BU14" s="1" t="s">
        <v>124</v>
      </c>
      <c r="BV14" s="1" t="s">
        <v>125</v>
      </c>
      <c r="BW14" s="1" t="s">
        <v>126</v>
      </c>
      <c r="BX14" s="1" t="s">
        <v>479</v>
      </c>
      <c r="BY14" s="1" t="s">
        <v>54</v>
      </c>
      <c r="BZ14" s="1" t="s">
        <v>55</v>
      </c>
      <c r="CA14" s="1" t="s">
        <v>52</v>
      </c>
      <c r="CB14" s="1" t="s">
        <v>56</v>
      </c>
      <c r="CC14" s="1"/>
      <c r="CD14" s="1"/>
      <c r="CE14" s="1"/>
      <c r="CF14" s="1"/>
      <c r="CG14" s="1"/>
      <c r="CH14" s="1"/>
      <c r="CI14" s="1"/>
      <c r="CJ14" s="1"/>
      <c r="CK14" s="1"/>
      <c r="CL14" s="1"/>
      <c r="CM14" s="1"/>
      <c r="CN14" s="1"/>
      <c r="CO14" s="1"/>
      <c r="CP14" s="1"/>
      <c r="CQ14" s="1"/>
      <c r="CR14" s="1"/>
      <c r="CS14" s="1"/>
      <c r="CT14" s="1"/>
      <c r="CU14" s="1"/>
    </row>
    <row r="15" spans="1:99" ht="90" x14ac:dyDescent="0.25">
      <c r="A15" s="1"/>
      <c r="B15" s="1">
        <v>211</v>
      </c>
      <c r="C15" s="1" t="s">
        <v>127</v>
      </c>
      <c r="D15" s="1"/>
      <c r="E15" s="1"/>
      <c r="F15" s="1"/>
      <c r="G15" s="1"/>
      <c r="H15" s="1"/>
      <c r="I15" s="1"/>
      <c r="J15" s="1"/>
      <c r="K15" s="1"/>
      <c r="L15" s="1"/>
      <c r="M15" s="1"/>
      <c r="N15" s="1"/>
      <c r="O15" s="1"/>
      <c r="P15" s="1"/>
      <c r="Q15" s="1"/>
      <c r="R15" s="6" t="s">
        <v>305</v>
      </c>
      <c r="S15" s="1">
        <v>211</v>
      </c>
      <c r="T15" s="1" t="s">
        <v>6</v>
      </c>
      <c r="U15" s="1" t="s">
        <v>7</v>
      </c>
      <c r="V15" s="1" t="s">
        <v>8</v>
      </c>
      <c r="W15" s="1" t="s">
        <v>9</v>
      </c>
      <c r="X15" s="1" t="s">
        <v>10</v>
      </c>
      <c r="Y15" s="1" t="s">
        <v>12</v>
      </c>
      <c r="Z15" s="1" t="s">
        <v>28</v>
      </c>
      <c r="AA15" s="1" t="s">
        <v>30</v>
      </c>
      <c r="AB15" s="1" t="s">
        <v>31</v>
      </c>
      <c r="AC15" s="1" t="s">
        <v>35</v>
      </c>
      <c r="AD15" s="1" t="s">
        <v>41</v>
      </c>
      <c r="AE15" s="1" t="s">
        <v>43</v>
      </c>
      <c r="AF15" s="1" t="s">
        <v>45</v>
      </c>
      <c r="AG15" s="1" t="s">
        <v>46</v>
      </c>
      <c r="AK15" s="1"/>
      <c r="AL15" s="1"/>
      <c r="AM15" s="1"/>
      <c r="AN15" s="1"/>
      <c r="AO15" s="1"/>
      <c r="AQ15" s="1"/>
      <c r="AT15" s="1"/>
      <c r="AU15" s="1"/>
      <c r="AV15" s="1"/>
      <c r="AX15" s="1"/>
      <c r="AY15" s="1"/>
      <c r="AZ15" s="1"/>
      <c r="BA15" s="1"/>
      <c r="BB15" s="1"/>
      <c r="BD15" s="1"/>
      <c r="BF15" s="1"/>
      <c r="BI15" s="1">
        <v>211</v>
      </c>
      <c r="BJ15" s="1" t="s">
        <v>128</v>
      </c>
      <c r="BK15" s="1" t="s">
        <v>129</v>
      </c>
      <c r="BL15" s="1" t="s">
        <v>130</v>
      </c>
      <c r="BM15" s="1" t="s">
        <v>131</v>
      </c>
      <c r="BN15" s="1" t="s">
        <v>132</v>
      </c>
      <c r="BO15" s="1" t="s">
        <v>133</v>
      </c>
      <c r="BP15" s="1" t="s">
        <v>134</v>
      </c>
      <c r="BQ15" s="1" t="s">
        <v>135</v>
      </c>
      <c r="BR15" s="1" t="s">
        <v>479</v>
      </c>
      <c r="BS15" s="1" t="s">
        <v>54</v>
      </c>
      <c r="BT15" s="1" t="s">
        <v>55</v>
      </c>
      <c r="BU15" s="1" t="s">
        <v>56</v>
      </c>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row>
    <row r="16" spans="1:99" ht="90" x14ac:dyDescent="0.25">
      <c r="A16" s="1"/>
      <c r="B16" s="1">
        <v>301</v>
      </c>
      <c r="C16" s="1" t="s">
        <v>136</v>
      </c>
      <c r="D16" s="1"/>
      <c r="E16" s="1"/>
      <c r="F16" s="1"/>
      <c r="G16" s="1"/>
      <c r="H16" s="1"/>
      <c r="I16" s="1"/>
      <c r="J16" s="1"/>
      <c r="K16" s="1"/>
      <c r="L16" s="1"/>
      <c r="M16" s="1"/>
      <c r="N16" s="1"/>
      <c r="O16" s="1"/>
      <c r="P16" s="1"/>
      <c r="Q16" s="6" t="s">
        <v>305</v>
      </c>
      <c r="R16" s="6" t="s">
        <v>307</v>
      </c>
      <c r="S16" s="1">
        <v>301</v>
      </c>
      <c r="T16" s="1" t="s">
        <v>6</v>
      </c>
      <c r="U16" s="1" t="s">
        <v>10</v>
      </c>
      <c r="V16" s="1" t="s">
        <v>12</v>
      </c>
      <c r="W16" s="1" t="s">
        <v>22</v>
      </c>
      <c r="X16" s="1" t="s">
        <v>25</v>
      </c>
      <c r="Y16" s="1" t="s">
        <v>26</v>
      </c>
      <c r="Z16" s="1" t="s">
        <v>29</v>
      </c>
      <c r="AA16" s="1" t="s">
        <v>34</v>
      </c>
      <c r="AB16" s="1" t="s">
        <v>44</v>
      </c>
      <c r="AC16" s="1" t="s">
        <v>46</v>
      </c>
      <c r="AG16" s="1"/>
      <c r="AH16" s="1"/>
      <c r="AI16" s="1"/>
      <c r="AK16" s="1"/>
      <c r="AL16" s="1"/>
      <c r="AO16" s="1"/>
      <c r="AP16" s="1"/>
      <c r="AR16" s="1"/>
      <c r="AS16" s="1"/>
      <c r="AT16" s="1"/>
      <c r="AU16" s="1"/>
      <c r="AW16" s="1"/>
      <c r="AX16" s="1"/>
      <c r="AY16" s="1"/>
      <c r="AZ16" s="1"/>
      <c r="BA16" s="1"/>
      <c r="BB16" s="1"/>
      <c r="BC16" s="1"/>
      <c r="BD16" s="1"/>
      <c r="BE16" s="1"/>
      <c r="BG16" s="1"/>
      <c r="BI16" s="1">
        <v>301</v>
      </c>
      <c r="BJ16" s="1" t="s">
        <v>137</v>
      </c>
      <c r="BK16" s="1" t="s">
        <v>138</v>
      </c>
      <c r="BL16" s="1" t="s">
        <v>139</v>
      </c>
      <c r="BM16" s="1" t="s">
        <v>140</v>
      </c>
      <c r="BN16" s="1" t="s">
        <v>141</v>
      </c>
      <c r="BO16" s="1" t="s">
        <v>142</v>
      </c>
      <c r="BP16" s="1" t="s">
        <v>143</v>
      </c>
      <c r="BQ16" s="1" t="s">
        <v>144</v>
      </c>
      <c r="BR16" s="1" t="s">
        <v>479</v>
      </c>
      <c r="BS16" s="1" t="s">
        <v>54</v>
      </c>
      <c r="BT16" s="1" t="s">
        <v>55</v>
      </c>
      <c r="BU16" s="1" t="s">
        <v>56</v>
      </c>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row>
    <row r="17" spans="1:99" ht="90" x14ac:dyDescent="0.25">
      <c r="A17" s="1"/>
      <c r="B17" s="1">
        <v>302</v>
      </c>
      <c r="C17" s="1" t="s">
        <v>647</v>
      </c>
      <c r="D17" s="1"/>
      <c r="E17" s="1"/>
      <c r="F17" s="1"/>
      <c r="G17" s="1"/>
      <c r="H17" s="1"/>
      <c r="I17" s="1"/>
      <c r="J17" s="1"/>
      <c r="K17" s="1"/>
      <c r="L17" s="1"/>
      <c r="M17" s="1"/>
      <c r="N17" s="1"/>
      <c r="O17" s="1"/>
      <c r="P17" s="6" t="s">
        <v>305</v>
      </c>
      <c r="Q17" s="6" t="s">
        <v>307</v>
      </c>
      <c r="R17" s="6" t="s">
        <v>308</v>
      </c>
      <c r="S17" s="1">
        <v>302</v>
      </c>
      <c r="T17" s="1" t="s">
        <v>6</v>
      </c>
      <c r="U17" s="1" t="s">
        <v>8</v>
      </c>
      <c r="V17" s="1" t="s">
        <v>10</v>
      </c>
      <c r="W17" s="1" t="s">
        <v>12</v>
      </c>
      <c r="X17" s="1" t="s">
        <v>19</v>
      </c>
      <c r="Y17" s="1" t="s">
        <v>20</v>
      </c>
      <c r="Z17" s="1" t="s">
        <v>22</v>
      </c>
      <c r="AA17" s="1" t="s">
        <v>25</v>
      </c>
      <c r="AB17" s="1" t="s">
        <v>30</v>
      </c>
      <c r="AC17" s="1" t="s">
        <v>31</v>
      </c>
      <c r="AD17" s="1" t="s">
        <v>34</v>
      </c>
      <c r="AE17" s="1" t="s">
        <v>46</v>
      </c>
      <c r="AI17" s="1"/>
      <c r="AK17" s="1"/>
      <c r="AL17" s="1"/>
      <c r="AN17" s="1"/>
      <c r="AO17" s="1"/>
      <c r="AP17" s="1"/>
      <c r="AQ17" s="1"/>
      <c r="AT17" s="1"/>
      <c r="AU17" s="1"/>
      <c r="AW17" s="1"/>
      <c r="AX17" s="1"/>
      <c r="AY17" s="1"/>
      <c r="AZ17" s="1"/>
      <c r="BA17" s="1"/>
      <c r="BB17" s="1"/>
      <c r="BC17" s="1"/>
      <c r="BD17" s="1"/>
      <c r="BE17" s="1"/>
      <c r="BF17" s="1"/>
      <c r="BG17" s="1"/>
      <c r="BI17" s="1">
        <v>302</v>
      </c>
      <c r="BJ17" s="1" t="s">
        <v>146</v>
      </c>
      <c r="BK17" s="1" t="s">
        <v>147</v>
      </c>
      <c r="BL17" s="1" t="s">
        <v>148</v>
      </c>
      <c r="BM17" s="1" t="s">
        <v>149</v>
      </c>
      <c r="BN17" s="1" t="s">
        <v>150</v>
      </c>
      <c r="BO17" s="1" t="s">
        <v>479</v>
      </c>
      <c r="BP17" s="1" t="s">
        <v>54</v>
      </c>
      <c r="BQ17" s="1" t="s">
        <v>55</v>
      </c>
      <c r="BR17" s="1" t="s">
        <v>56</v>
      </c>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row>
    <row r="18" spans="1:99" ht="90" x14ac:dyDescent="0.25">
      <c r="A18" s="1"/>
      <c r="B18" s="1">
        <v>303</v>
      </c>
      <c r="C18" s="1" t="s">
        <v>151</v>
      </c>
      <c r="D18" s="1"/>
      <c r="E18" s="1"/>
      <c r="F18" s="1"/>
      <c r="G18" s="1"/>
      <c r="H18" s="1"/>
      <c r="I18" s="1"/>
      <c r="J18" s="1"/>
      <c r="K18" s="1"/>
      <c r="L18" s="1"/>
      <c r="M18" s="1"/>
      <c r="N18" s="1"/>
      <c r="O18" s="1"/>
      <c r="P18" s="6" t="s">
        <v>305</v>
      </c>
      <c r="Q18" s="6" t="s">
        <v>310</v>
      </c>
      <c r="R18" s="6" t="s">
        <v>309</v>
      </c>
      <c r="S18" s="1">
        <v>303</v>
      </c>
      <c r="T18" s="1" t="s">
        <v>6</v>
      </c>
      <c r="U18" s="1" t="s">
        <v>7</v>
      </c>
      <c r="V18" s="1" t="s">
        <v>8</v>
      </c>
      <c r="W18" s="1" t="s">
        <v>9</v>
      </c>
      <c r="X18" s="1" t="s">
        <v>10</v>
      </c>
      <c r="Y18" s="1" t="s">
        <v>12</v>
      </c>
      <c r="Z18" s="1" t="s">
        <v>22</v>
      </c>
      <c r="AA18" s="1" t="s">
        <v>24</v>
      </c>
      <c r="AB18" s="1" t="s">
        <v>25</v>
      </c>
      <c r="AC18" s="1" t="s">
        <v>30</v>
      </c>
      <c r="AD18" s="1" t="s">
        <v>31</v>
      </c>
      <c r="AE18" s="1" t="s">
        <v>34</v>
      </c>
      <c r="AF18" s="1" t="s">
        <v>37</v>
      </c>
      <c r="AG18" s="1" t="s">
        <v>43</v>
      </c>
      <c r="AH18" s="1" t="s">
        <v>45</v>
      </c>
      <c r="AI18" s="1" t="s">
        <v>46</v>
      </c>
      <c r="AK18" s="1"/>
      <c r="AN18" s="1"/>
      <c r="AO18" s="1"/>
      <c r="AP18" s="1"/>
      <c r="AQ18" s="1"/>
      <c r="AT18" s="1"/>
      <c r="AU18" s="1"/>
      <c r="AW18" s="1"/>
      <c r="AX18" s="1"/>
      <c r="AZ18" s="1"/>
      <c r="BA18" s="1"/>
      <c r="BB18" s="1"/>
      <c r="BC18" s="1"/>
      <c r="BD18" s="1"/>
      <c r="BF18" s="1"/>
      <c r="BI18" s="1">
        <v>303</v>
      </c>
      <c r="BJ18" s="1" t="s">
        <v>152</v>
      </c>
      <c r="BK18" s="1" t="s">
        <v>153</v>
      </c>
      <c r="BL18" s="1" t="s">
        <v>154</v>
      </c>
      <c r="BM18" s="1" t="s">
        <v>155</v>
      </c>
      <c r="BN18" s="1" t="s">
        <v>156</v>
      </c>
      <c r="BO18" s="1" t="s">
        <v>157</v>
      </c>
      <c r="BP18" s="1" t="s">
        <v>158</v>
      </c>
      <c r="BQ18" s="1" t="s">
        <v>159</v>
      </c>
      <c r="BR18" s="1" t="s">
        <v>160</v>
      </c>
      <c r="BS18" s="1" t="s">
        <v>161</v>
      </c>
      <c r="BT18" s="1" t="s">
        <v>162</v>
      </c>
      <c r="BU18" s="1" t="s">
        <v>163</v>
      </c>
      <c r="BV18" s="1" t="s">
        <v>164</v>
      </c>
      <c r="BW18" s="1" t="s">
        <v>165</v>
      </c>
      <c r="BX18" s="1" t="s">
        <v>479</v>
      </c>
      <c r="BY18" s="1" t="s">
        <v>54</v>
      </c>
      <c r="BZ18" s="1" t="s">
        <v>55</v>
      </c>
      <c r="CA18" s="1" t="s">
        <v>56</v>
      </c>
      <c r="CB18" s="1"/>
      <c r="CC18" s="1"/>
      <c r="CD18" s="1"/>
      <c r="CE18" s="1"/>
      <c r="CF18" s="1"/>
      <c r="CG18" s="1"/>
      <c r="CH18" s="1"/>
      <c r="CI18" s="1"/>
      <c r="CJ18" s="1"/>
      <c r="CK18" s="1"/>
      <c r="CL18" s="1"/>
      <c r="CM18" s="1"/>
      <c r="CN18" s="1"/>
      <c r="CO18" s="1"/>
      <c r="CP18" s="1"/>
      <c r="CQ18" s="1"/>
      <c r="CR18" s="1"/>
      <c r="CS18" s="1"/>
      <c r="CT18" s="1"/>
      <c r="CU18" s="1"/>
    </row>
    <row r="19" spans="1:99" ht="90" x14ac:dyDescent="0.25">
      <c r="A19" s="1"/>
      <c r="B19" s="1">
        <v>304</v>
      </c>
      <c r="C19" s="1" t="s">
        <v>166</v>
      </c>
      <c r="D19" s="1"/>
      <c r="E19" s="1"/>
      <c r="F19" s="1"/>
      <c r="G19" s="1"/>
      <c r="H19" s="1"/>
      <c r="I19" s="1"/>
      <c r="J19" s="1"/>
      <c r="K19" s="1"/>
      <c r="L19" s="1"/>
      <c r="M19" s="1"/>
      <c r="N19" s="1"/>
      <c r="O19" s="1"/>
      <c r="P19" s="6" t="s">
        <v>305</v>
      </c>
      <c r="Q19" s="6" t="s">
        <v>310</v>
      </c>
      <c r="R19" s="6" t="s">
        <v>311</v>
      </c>
      <c r="S19" s="1">
        <v>304</v>
      </c>
      <c r="T19" s="1" t="s">
        <v>6</v>
      </c>
      <c r="U19" s="1" t="s">
        <v>9</v>
      </c>
      <c r="V19" s="1" t="s">
        <v>10</v>
      </c>
      <c r="W19" s="1" t="s">
        <v>11</v>
      </c>
      <c r="X19" s="1" t="s">
        <v>12</v>
      </c>
      <c r="Y19" s="1" t="s">
        <v>13</v>
      </c>
      <c r="Z19" s="1" t="s">
        <v>22</v>
      </c>
      <c r="AA19" s="1" t="s">
        <v>25</v>
      </c>
      <c r="AB19" s="1" t="s">
        <v>32</v>
      </c>
      <c r="AC19" s="1" t="s">
        <v>34</v>
      </c>
      <c r="AD19" s="1" t="s">
        <v>39</v>
      </c>
      <c r="AE19" s="1" t="s">
        <v>46</v>
      </c>
      <c r="AG19" s="1"/>
      <c r="AH19" s="1"/>
      <c r="AI19" s="1"/>
      <c r="AK19" s="1"/>
      <c r="AL19" s="1"/>
      <c r="AN19" s="1"/>
      <c r="AO19" s="1"/>
      <c r="AP19" s="1"/>
      <c r="AQ19" s="1"/>
      <c r="AR19" s="1"/>
      <c r="AS19" s="1"/>
      <c r="AU19" s="1"/>
      <c r="AW19" s="1"/>
      <c r="AX19" s="1"/>
      <c r="AY19" s="1"/>
      <c r="AZ19" s="1"/>
      <c r="BB19" s="1"/>
      <c r="BC19" s="1"/>
      <c r="BD19" s="1"/>
      <c r="BE19" s="1"/>
      <c r="BF19" s="1"/>
      <c r="BG19" s="1"/>
      <c r="BI19" s="1">
        <v>304</v>
      </c>
      <c r="BJ19" s="1" t="s">
        <v>166</v>
      </c>
      <c r="BK19" s="1" t="s">
        <v>167</v>
      </c>
      <c r="BL19" s="1" t="s">
        <v>168</v>
      </c>
      <c r="BM19" s="1" t="s">
        <v>169</v>
      </c>
      <c r="BN19" s="1" t="s">
        <v>170</v>
      </c>
      <c r="BO19" s="1" t="s">
        <v>171</v>
      </c>
      <c r="BP19" s="1" t="s">
        <v>479</v>
      </c>
      <c r="BQ19" s="1" t="s">
        <v>54</v>
      </c>
      <c r="BR19" s="1" t="s">
        <v>55</v>
      </c>
      <c r="BS19" s="1" t="s">
        <v>56</v>
      </c>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row>
    <row r="20" spans="1:99" ht="105" x14ac:dyDescent="0.25">
      <c r="A20" s="1"/>
      <c r="B20" s="1">
        <v>305</v>
      </c>
      <c r="C20" s="1" t="s">
        <v>648</v>
      </c>
      <c r="D20" s="1"/>
      <c r="E20" s="1"/>
      <c r="F20" s="1"/>
      <c r="G20" s="1"/>
      <c r="H20" s="1"/>
      <c r="I20" s="1"/>
      <c r="J20" s="1"/>
      <c r="K20" s="1"/>
      <c r="L20" s="1"/>
      <c r="M20" s="1"/>
      <c r="N20" s="1"/>
      <c r="O20" s="1"/>
      <c r="P20" s="6" t="s">
        <v>305</v>
      </c>
      <c r="Q20" s="6" t="s">
        <v>313</v>
      </c>
      <c r="R20" s="6" t="s">
        <v>312</v>
      </c>
      <c r="S20" s="1">
        <v>305</v>
      </c>
      <c r="T20" s="1" t="s">
        <v>6</v>
      </c>
      <c r="U20" s="1" t="s">
        <v>7</v>
      </c>
      <c r="V20" s="1" t="s">
        <v>8</v>
      </c>
      <c r="W20" s="1" t="s">
        <v>9</v>
      </c>
      <c r="X20" s="1" t="s">
        <v>10</v>
      </c>
      <c r="Y20" s="1" t="s">
        <v>12</v>
      </c>
      <c r="Z20" s="1" t="s">
        <v>22</v>
      </c>
      <c r="AA20" s="1" t="s">
        <v>28</v>
      </c>
      <c r="AB20" s="1" t="s">
        <v>30</v>
      </c>
      <c r="AC20" s="1" t="s">
        <v>31</v>
      </c>
      <c r="AD20" s="1" t="s">
        <v>35</v>
      </c>
      <c r="AE20" s="1" t="s">
        <v>37</v>
      </c>
      <c r="AF20" s="1" t="s">
        <v>43</v>
      </c>
      <c r="AG20" s="1" t="s">
        <v>44</v>
      </c>
      <c r="AH20" s="1" t="s">
        <v>45</v>
      </c>
      <c r="AI20" s="1" t="s">
        <v>46</v>
      </c>
      <c r="AK20" s="1"/>
      <c r="AL20" s="1"/>
      <c r="AM20" s="1"/>
      <c r="AN20" s="1"/>
      <c r="AO20" s="1"/>
      <c r="AQ20" s="1"/>
      <c r="AT20" s="1"/>
      <c r="AU20" s="1"/>
      <c r="AV20" s="1"/>
      <c r="AX20" s="1"/>
      <c r="AZ20" s="1"/>
      <c r="BA20" s="1"/>
      <c r="BB20" s="1"/>
      <c r="BC20" s="1"/>
      <c r="BD20" s="1"/>
      <c r="BI20" s="1">
        <v>305</v>
      </c>
      <c r="BJ20" s="1" t="s">
        <v>172</v>
      </c>
      <c r="BK20" s="1" t="s">
        <v>173</v>
      </c>
      <c r="BL20" s="1" t="s">
        <v>174</v>
      </c>
      <c r="BM20" s="1" t="s">
        <v>175</v>
      </c>
      <c r="BN20" s="1" t="s">
        <v>176</v>
      </c>
      <c r="BO20" s="1" t="s">
        <v>177</v>
      </c>
      <c r="BP20" s="1" t="s">
        <v>178</v>
      </c>
      <c r="BQ20" s="1" t="s">
        <v>179</v>
      </c>
      <c r="BR20" s="1" t="s">
        <v>180</v>
      </c>
      <c r="BS20" s="1" t="s">
        <v>181</v>
      </c>
      <c r="BT20" s="1" t="s">
        <v>182</v>
      </c>
      <c r="BU20" s="1" t="s">
        <v>479</v>
      </c>
      <c r="BV20" s="1" t="s">
        <v>54</v>
      </c>
      <c r="BW20" s="1" t="s">
        <v>55</v>
      </c>
      <c r="BX20" s="1" t="s">
        <v>56</v>
      </c>
      <c r="BY20" s="1"/>
      <c r="BZ20" s="1"/>
      <c r="CA20" s="1"/>
      <c r="CB20" s="1"/>
      <c r="CC20" s="1"/>
      <c r="CD20" s="1"/>
      <c r="CE20" s="1"/>
      <c r="CF20" s="1"/>
      <c r="CG20" s="1"/>
      <c r="CH20" s="1"/>
      <c r="CI20" s="1"/>
      <c r="CJ20" s="1"/>
      <c r="CK20" s="1"/>
      <c r="CL20" s="1"/>
      <c r="CM20" s="1"/>
      <c r="CN20" s="1"/>
      <c r="CO20" s="1"/>
      <c r="CP20" s="1"/>
      <c r="CQ20" s="1"/>
      <c r="CR20" s="1"/>
      <c r="CS20" s="1"/>
      <c r="CT20" s="1"/>
      <c r="CU20" s="1"/>
    </row>
    <row r="21" spans="1:99" ht="105" x14ac:dyDescent="0.25">
      <c r="A21" s="1"/>
      <c r="B21" s="1">
        <v>306</v>
      </c>
      <c r="C21" s="1" t="s">
        <v>474</v>
      </c>
      <c r="D21" s="1"/>
      <c r="E21" s="1"/>
      <c r="F21" s="1"/>
      <c r="G21" s="1"/>
      <c r="H21" s="1"/>
      <c r="I21" s="1"/>
      <c r="J21" s="1"/>
      <c r="K21" s="1"/>
      <c r="L21" s="1"/>
      <c r="M21" s="1"/>
      <c r="N21" s="1"/>
      <c r="O21" s="1"/>
      <c r="P21" s="6" t="s">
        <v>305</v>
      </c>
      <c r="Q21" s="6" t="s">
        <v>313</v>
      </c>
      <c r="R21" s="6" t="s">
        <v>312</v>
      </c>
      <c r="S21" s="1">
        <v>306</v>
      </c>
      <c r="T21" s="1" t="s">
        <v>6</v>
      </c>
      <c r="U21" s="1" t="s">
        <v>7</v>
      </c>
      <c r="V21" s="1" t="s">
        <v>8</v>
      </c>
      <c r="W21" s="1" t="s">
        <v>9</v>
      </c>
      <c r="X21" s="1" t="s">
        <v>10</v>
      </c>
      <c r="Y21" s="1" t="s">
        <v>12</v>
      </c>
      <c r="Z21" s="1" t="s">
        <v>22</v>
      </c>
      <c r="AA21" s="1" t="s">
        <v>25</v>
      </c>
      <c r="AB21" s="1" t="s">
        <v>28</v>
      </c>
      <c r="AC21" s="1" t="s">
        <v>30</v>
      </c>
      <c r="AD21" s="1" t="s">
        <v>31</v>
      </c>
      <c r="AE21" s="1" t="s">
        <v>34</v>
      </c>
      <c r="AF21" s="1" t="s">
        <v>35</v>
      </c>
      <c r="AG21" s="1" t="s">
        <v>37</v>
      </c>
      <c r="AH21" s="1" t="s">
        <v>43</v>
      </c>
      <c r="AI21" s="1" t="s">
        <v>44</v>
      </c>
      <c r="AJ21" s="1" t="s">
        <v>45</v>
      </c>
      <c r="AK21" s="1" t="s">
        <v>46</v>
      </c>
      <c r="AN21" s="1"/>
      <c r="AO21" s="1"/>
      <c r="AQ21" s="1"/>
      <c r="AT21" s="1"/>
      <c r="AU21" s="1"/>
      <c r="AX21" s="1"/>
      <c r="AZ21" s="1"/>
      <c r="BA21" s="1"/>
      <c r="BB21" s="1"/>
      <c r="BC21" s="1"/>
      <c r="BD21" s="1"/>
      <c r="BI21" s="1">
        <v>306</v>
      </c>
      <c r="BJ21" s="1" t="s">
        <v>172</v>
      </c>
      <c r="BK21" s="1" t="s">
        <v>173</v>
      </c>
      <c r="BL21" s="1" t="s">
        <v>174</v>
      </c>
      <c r="BM21" s="1" t="s">
        <v>175</v>
      </c>
      <c r="BN21" s="1" t="s">
        <v>176</v>
      </c>
      <c r="BO21" s="1" t="s">
        <v>177</v>
      </c>
      <c r="BP21" s="1" t="s">
        <v>178</v>
      </c>
      <c r="BQ21" s="1" t="s">
        <v>179</v>
      </c>
      <c r="BR21" s="1" t="s">
        <v>180</v>
      </c>
      <c r="BS21" s="1" t="s">
        <v>181</v>
      </c>
      <c r="BT21" s="1" t="s">
        <v>182</v>
      </c>
      <c r="BU21" s="1" t="s">
        <v>479</v>
      </c>
      <c r="BV21" s="1" t="s">
        <v>54</v>
      </c>
      <c r="BW21" s="1" t="s">
        <v>55</v>
      </c>
      <c r="BX21" s="1" t="s">
        <v>56</v>
      </c>
      <c r="BY21" s="1"/>
      <c r="BZ21" s="1"/>
      <c r="CA21" s="1"/>
      <c r="CB21" s="1"/>
      <c r="CC21" s="1"/>
      <c r="CD21" s="1"/>
      <c r="CE21" s="1"/>
      <c r="CF21" s="1"/>
      <c r="CG21" s="1"/>
      <c r="CH21" s="1"/>
      <c r="CI21" s="1"/>
      <c r="CJ21" s="1"/>
      <c r="CK21" s="1"/>
      <c r="CL21" s="1"/>
      <c r="CM21" s="1"/>
      <c r="CN21" s="1"/>
      <c r="CO21" s="1"/>
      <c r="CP21" s="1"/>
      <c r="CQ21" s="1"/>
      <c r="CR21" s="1"/>
      <c r="CS21" s="1"/>
      <c r="CT21" s="1"/>
      <c r="CU21" s="1"/>
    </row>
    <row r="22" spans="1:99" ht="105" x14ac:dyDescent="0.25">
      <c r="A22" s="1"/>
      <c r="B22" s="1">
        <v>401</v>
      </c>
      <c r="C22" s="1" t="s">
        <v>183</v>
      </c>
      <c r="D22" s="1"/>
      <c r="E22" s="1"/>
      <c r="F22" s="1"/>
      <c r="G22" s="1"/>
      <c r="H22" s="1"/>
      <c r="I22" s="1"/>
      <c r="J22" s="1"/>
      <c r="K22" s="1"/>
      <c r="L22" s="1"/>
      <c r="M22" s="1"/>
      <c r="N22" s="1"/>
      <c r="O22" s="1"/>
      <c r="P22" s="5" t="s">
        <v>298</v>
      </c>
      <c r="Q22" s="5" t="s">
        <v>297</v>
      </c>
      <c r="R22" s="5" t="s">
        <v>296</v>
      </c>
      <c r="S22" s="1">
        <v>401</v>
      </c>
      <c r="T22" s="1" t="s">
        <v>6</v>
      </c>
      <c r="U22" s="1" t="s">
        <v>10</v>
      </c>
      <c r="V22" s="1" t="s">
        <v>12</v>
      </c>
      <c r="W22" s="1" t="s">
        <v>13</v>
      </c>
      <c r="X22" s="1" t="s">
        <v>25</v>
      </c>
      <c r="Y22" s="1" t="s">
        <v>26</v>
      </c>
      <c r="Z22" s="1" t="s">
        <v>30</v>
      </c>
      <c r="AA22" s="1" t="s">
        <v>33</v>
      </c>
      <c r="AB22" s="1" t="s">
        <v>34</v>
      </c>
      <c r="AC22" s="1" t="s">
        <v>36</v>
      </c>
      <c r="AD22" s="1" t="s">
        <v>42</v>
      </c>
      <c r="AE22" s="1" t="s">
        <v>44</v>
      </c>
      <c r="AF22" s="1" t="s">
        <v>46</v>
      </c>
      <c r="AG22" s="1"/>
      <c r="AH22" s="1"/>
      <c r="AI22" s="1"/>
      <c r="AJ22" s="1"/>
      <c r="AK22" s="1"/>
      <c r="AL22" s="1"/>
      <c r="AO22" s="1"/>
      <c r="AP22" s="1"/>
      <c r="AQ22" s="1"/>
      <c r="AS22" s="1"/>
      <c r="AT22" s="1"/>
      <c r="AW22" s="1"/>
      <c r="AY22" s="1"/>
      <c r="AZ22" s="1"/>
      <c r="BA22" s="1"/>
      <c r="BB22" s="1"/>
      <c r="BC22" s="1"/>
      <c r="BE22" s="1"/>
      <c r="BG22" s="1"/>
      <c r="BI22" s="1">
        <v>401</v>
      </c>
      <c r="BJ22" s="1" t="s">
        <v>184</v>
      </c>
      <c r="BK22" s="1" t="s">
        <v>185</v>
      </c>
      <c r="BL22" s="1" t="s">
        <v>186</v>
      </c>
      <c r="BM22" s="1" t="s">
        <v>187</v>
      </c>
      <c r="BN22" s="1" t="s">
        <v>188</v>
      </c>
      <c r="BO22" s="1" t="s">
        <v>189</v>
      </c>
      <c r="BP22" s="1" t="s">
        <v>190</v>
      </c>
      <c r="BQ22" s="1" t="s">
        <v>191</v>
      </c>
      <c r="BR22" s="1" t="s">
        <v>192</v>
      </c>
      <c r="BS22" s="1" t="s">
        <v>193</v>
      </c>
      <c r="BT22" s="1" t="s">
        <v>194</v>
      </c>
      <c r="BU22" s="1" t="s">
        <v>56</v>
      </c>
      <c r="BV22" s="1"/>
      <c r="BW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ht="105" x14ac:dyDescent="0.25">
      <c r="A23" s="1"/>
      <c r="B23" s="1">
        <v>402</v>
      </c>
      <c r="C23" s="1" t="s">
        <v>649</v>
      </c>
      <c r="D23" s="1"/>
      <c r="E23" s="1"/>
      <c r="F23" s="1"/>
      <c r="G23" s="1"/>
      <c r="H23" s="1"/>
      <c r="I23" s="1"/>
      <c r="J23" s="1"/>
      <c r="K23" s="1"/>
      <c r="L23" s="1"/>
      <c r="M23" s="5" t="s">
        <v>304</v>
      </c>
      <c r="N23" s="5" t="s">
        <v>303</v>
      </c>
      <c r="O23" s="5" t="s">
        <v>302</v>
      </c>
      <c r="P23" s="5" t="s">
        <v>301</v>
      </c>
      <c r="Q23" s="5" t="s">
        <v>300</v>
      </c>
      <c r="R23" s="6" t="s">
        <v>299</v>
      </c>
      <c r="S23" s="1">
        <v>402</v>
      </c>
      <c r="T23" s="1" t="s">
        <v>6</v>
      </c>
      <c r="U23" s="1" t="s">
        <v>8</v>
      </c>
      <c r="V23" s="1" t="s">
        <v>9</v>
      </c>
      <c r="W23" s="1" t="s">
        <v>10</v>
      </c>
      <c r="X23" s="1" t="s">
        <v>11</v>
      </c>
      <c r="Y23" s="1" t="s">
        <v>12</v>
      </c>
      <c r="Z23" s="1" t="s">
        <v>20</v>
      </c>
      <c r="AA23" s="1" t="s">
        <v>22</v>
      </c>
      <c r="AB23" s="1" t="s">
        <v>24</v>
      </c>
      <c r="AC23" s="1" t="s">
        <v>25</v>
      </c>
      <c r="AD23" s="1" t="s">
        <v>26</v>
      </c>
      <c r="AE23" s="1" t="s">
        <v>30</v>
      </c>
      <c r="AF23" s="1" t="s">
        <v>31</v>
      </c>
      <c r="AG23" s="1" t="s">
        <v>34</v>
      </c>
      <c r="AH23" s="1" t="s">
        <v>36</v>
      </c>
      <c r="AI23" s="1" t="s">
        <v>37</v>
      </c>
      <c r="AJ23" s="1" t="s">
        <v>43</v>
      </c>
      <c r="AK23" s="1" t="s">
        <v>44</v>
      </c>
      <c r="AL23" s="1" t="s">
        <v>45</v>
      </c>
      <c r="AM23" s="1" t="s">
        <v>46</v>
      </c>
      <c r="AO23" s="1"/>
      <c r="AP23" s="1"/>
      <c r="AQ23" s="1"/>
      <c r="AT23" s="1"/>
      <c r="AU23" s="1"/>
      <c r="AW23" s="1"/>
      <c r="AZ23" s="1"/>
      <c r="BA23" s="1"/>
      <c r="BB23" s="1"/>
      <c r="BC23" s="1"/>
      <c r="BD23" s="1"/>
      <c r="BI23" s="1">
        <v>402</v>
      </c>
      <c r="BJ23" s="1" t="s">
        <v>196</v>
      </c>
      <c r="BK23" s="1" t="s">
        <v>197</v>
      </c>
      <c r="BL23" s="1" t="s">
        <v>198</v>
      </c>
      <c r="BM23" s="1" t="s">
        <v>199</v>
      </c>
      <c r="BN23" s="1" t="s">
        <v>200</v>
      </c>
      <c r="BO23" s="1" t="s">
        <v>201</v>
      </c>
      <c r="BP23" s="1" t="s">
        <v>202</v>
      </c>
      <c r="BQ23" s="1" t="s">
        <v>203</v>
      </c>
      <c r="BR23" s="1" t="s">
        <v>480</v>
      </c>
      <c r="BS23" s="1" t="s">
        <v>56</v>
      </c>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ht="105" x14ac:dyDescent="0.25">
      <c r="A24" s="1"/>
      <c r="B24" s="1">
        <v>403</v>
      </c>
      <c r="C24" s="1" t="s">
        <v>204</v>
      </c>
      <c r="D24" s="1"/>
      <c r="E24" s="1"/>
      <c r="F24" s="1"/>
      <c r="G24" s="1"/>
      <c r="H24" s="1"/>
      <c r="I24" s="1"/>
      <c r="J24" s="1"/>
      <c r="K24" s="1"/>
      <c r="L24" s="5" t="s">
        <v>303</v>
      </c>
      <c r="M24" s="5" t="s">
        <v>306</v>
      </c>
      <c r="N24" s="5" t="s">
        <v>302</v>
      </c>
      <c r="O24" s="5" t="s">
        <v>301</v>
      </c>
      <c r="P24" s="5" t="s">
        <v>300</v>
      </c>
      <c r="Q24" s="6" t="s">
        <v>305</v>
      </c>
      <c r="R24" s="6" t="s">
        <v>299</v>
      </c>
      <c r="S24" s="1">
        <v>403</v>
      </c>
      <c r="T24" s="1" t="s">
        <v>6</v>
      </c>
      <c r="U24" s="1" t="s">
        <v>8</v>
      </c>
      <c r="V24" s="1" t="s">
        <v>9</v>
      </c>
      <c r="W24" s="1" t="s">
        <v>10</v>
      </c>
      <c r="X24" s="1" t="s">
        <v>11</v>
      </c>
      <c r="Y24" s="1" t="s">
        <v>12</v>
      </c>
      <c r="Z24" s="1" t="s">
        <v>20</v>
      </c>
      <c r="AA24" s="1" t="s">
        <v>25</v>
      </c>
      <c r="AB24" s="1" t="s">
        <v>26</v>
      </c>
      <c r="AC24" s="1" t="s">
        <v>30</v>
      </c>
      <c r="AD24" s="1" t="s">
        <v>31</v>
      </c>
      <c r="AE24" s="1" t="s">
        <v>34</v>
      </c>
      <c r="AF24" s="1" t="s">
        <v>36</v>
      </c>
      <c r="AG24" s="1" t="s">
        <v>37</v>
      </c>
      <c r="AH24" s="1" t="s">
        <v>44</v>
      </c>
      <c r="AI24" s="1" t="s">
        <v>45</v>
      </c>
      <c r="AJ24" s="1" t="s">
        <v>46</v>
      </c>
      <c r="AK24" s="1"/>
      <c r="AL24" s="1"/>
      <c r="AO24" s="1"/>
      <c r="AP24" s="1"/>
      <c r="AQ24" s="1"/>
      <c r="AT24" s="1"/>
      <c r="AU24" s="1"/>
      <c r="AW24" s="1"/>
      <c r="AZ24" s="1"/>
      <c r="BA24" s="1"/>
      <c r="BB24" s="1"/>
      <c r="BC24" s="1"/>
      <c r="BD24" s="1"/>
      <c r="BE24" s="1"/>
      <c r="BI24" s="1">
        <v>403</v>
      </c>
      <c r="BJ24" s="1" t="s">
        <v>205</v>
      </c>
      <c r="BK24" s="1" t="s">
        <v>206</v>
      </c>
      <c r="BL24" s="1" t="s">
        <v>207</v>
      </c>
      <c r="BM24" s="1" t="s">
        <v>208</v>
      </c>
      <c r="BN24" s="1" t="s">
        <v>209</v>
      </c>
      <c r="BO24" s="1" t="s">
        <v>210</v>
      </c>
      <c r="BP24" s="1" t="s">
        <v>211</v>
      </c>
      <c r="BQ24" s="1" t="s">
        <v>212</v>
      </c>
      <c r="BR24" s="1" t="s">
        <v>480</v>
      </c>
      <c r="BS24" s="1" t="s">
        <v>56</v>
      </c>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ht="90" x14ac:dyDescent="0.25">
      <c r="A25" s="1"/>
      <c r="B25" s="1">
        <v>501</v>
      </c>
      <c r="C25" s="1" t="s">
        <v>213</v>
      </c>
      <c r="D25" s="1"/>
      <c r="E25" s="1"/>
      <c r="F25" s="1"/>
      <c r="G25" s="1"/>
      <c r="H25" s="1"/>
      <c r="I25" s="1"/>
      <c r="J25" s="1"/>
      <c r="K25" s="1"/>
      <c r="L25" s="1"/>
      <c r="M25" s="1"/>
      <c r="N25" s="1"/>
      <c r="O25" s="1"/>
      <c r="P25" s="1"/>
      <c r="Q25" s="1"/>
      <c r="R25" s="1"/>
      <c r="S25" s="1">
        <v>501</v>
      </c>
      <c r="T25" s="1" t="s">
        <v>6</v>
      </c>
      <c r="U25" s="1" t="s">
        <v>8</v>
      </c>
      <c r="V25" s="1" t="s">
        <v>10</v>
      </c>
      <c r="W25" s="1" t="s">
        <v>11</v>
      </c>
      <c r="X25" s="1" t="s">
        <v>12</v>
      </c>
      <c r="Y25" s="1" t="s">
        <v>14</v>
      </c>
      <c r="Z25" s="1" t="s">
        <v>22</v>
      </c>
      <c r="AA25" s="1" t="s">
        <v>30</v>
      </c>
      <c r="AB25" s="1" t="s">
        <v>31</v>
      </c>
      <c r="AC25" s="1" t="s">
        <v>32</v>
      </c>
      <c r="AD25" s="1" t="s">
        <v>214</v>
      </c>
      <c r="AK25" s="1"/>
      <c r="AL25" s="1"/>
      <c r="AM25" s="1"/>
      <c r="AN25" s="1"/>
      <c r="AO25" s="1"/>
      <c r="AP25" s="1"/>
      <c r="AQ25" s="1"/>
      <c r="AU25" s="1"/>
      <c r="AV25" s="1"/>
      <c r="AW25" s="1"/>
      <c r="AX25" s="1"/>
      <c r="AY25" s="1"/>
      <c r="AZ25" s="1"/>
      <c r="BA25" s="1"/>
      <c r="BB25" s="1"/>
      <c r="BC25" s="1"/>
      <c r="BD25" s="1"/>
      <c r="BE25" s="1"/>
      <c r="BF25" s="1"/>
      <c r="BG25" s="1"/>
      <c r="BH25" s="1"/>
      <c r="BI25" s="1">
        <v>501</v>
      </c>
      <c r="BJ25" s="1" t="s">
        <v>215</v>
      </c>
      <c r="BK25" s="1" t="s">
        <v>216</v>
      </c>
      <c r="BL25" s="1" t="s">
        <v>217</v>
      </c>
      <c r="BM25" s="1" t="s">
        <v>56</v>
      </c>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ht="90" x14ac:dyDescent="0.25">
      <c r="A26" s="1"/>
      <c r="B26" s="1">
        <v>502</v>
      </c>
      <c r="C26" s="1" t="s">
        <v>218</v>
      </c>
      <c r="D26" s="1"/>
      <c r="E26" s="1"/>
      <c r="F26" s="1"/>
      <c r="G26" s="1"/>
      <c r="H26" s="1"/>
      <c r="I26" s="1"/>
      <c r="J26" s="1"/>
      <c r="K26" s="1"/>
      <c r="L26" s="1"/>
      <c r="M26" s="1"/>
      <c r="N26" s="1"/>
      <c r="O26" s="1"/>
      <c r="P26" s="1"/>
      <c r="Q26" s="1"/>
      <c r="R26" s="1"/>
      <c r="S26" s="1">
        <v>502</v>
      </c>
      <c r="T26" s="1" t="s">
        <v>6</v>
      </c>
      <c r="U26" s="1" t="s">
        <v>7</v>
      </c>
      <c r="V26" s="1" t="s">
        <v>10</v>
      </c>
      <c r="W26" s="1" t="s">
        <v>12</v>
      </c>
      <c r="X26" s="1" t="s">
        <v>13</v>
      </c>
      <c r="Y26" s="1" t="s">
        <v>20</v>
      </c>
      <c r="Z26" s="1" t="s">
        <v>22</v>
      </c>
      <c r="AA26" s="1" t="s">
        <v>25</v>
      </c>
      <c r="AB26" s="1" t="s">
        <v>26</v>
      </c>
      <c r="AC26" s="1" t="s">
        <v>28</v>
      </c>
      <c r="AD26" s="1" t="s">
        <v>29</v>
      </c>
      <c r="AE26" s="1" t="s">
        <v>30</v>
      </c>
      <c r="AF26" s="1" t="s">
        <v>34</v>
      </c>
      <c r="AG26" s="1" t="s">
        <v>38</v>
      </c>
      <c r="AH26" s="1" t="s">
        <v>43</v>
      </c>
      <c r="AI26" s="1" t="s">
        <v>44</v>
      </c>
      <c r="AS26" s="1"/>
      <c r="AT26" s="1"/>
      <c r="AU26" s="1"/>
      <c r="AW26" s="1"/>
      <c r="AX26" s="1"/>
      <c r="AY26" s="1"/>
      <c r="BA26" s="1"/>
      <c r="BB26" s="1"/>
      <c r="BC26" s="1"/>
      <c r="BD26" s="1"/>
      <c r="BG26" s="1"/>
      <c r="BH26" s="1"/>
      <c r="BI26" s="1">
        <v>502</v>
      </c>
      <c r="BJ26" s="1" t="s">
        <v>219</v>
      </c>
      <c r="BK26" s="1" t="s">
        <v>220</v>
      </c>
      <c r="BL26" s="1" t="s">
        <v>221</v>
      </c>
      <c r="BM26" s="1" t="s">
        <v>222</v>
      </c>
      <c r="BN26" s="1" t="s">
        <v>223</v>
      </c>
      <c r="BO26" s="1" t="s">
        <v>224</v>
      </c>
      <c r="BP26" s="1" t="s">
        <v>225</v>
      </c>
      <c r="BQ26" s="1" t="s">
        <v>56</v>
      </c>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row r="27" spans="1:99" ht="105" x14ac:dyDescent="0.25">
      <c r="A27" s="1"/>
      <c r="B27" s="1">
        <v>503</v>
      </c>
      <c r="C27" s="1" t="s">
        <v>226</v>
      </c>
      <c r="D27" s="1"/>
      <c r="E27" s="1"/>
      <c r="F27" s="1"/>
      <c r="G27" s="1"/>
      <c r="H27" s="1"/>
      <c r="I27" s="1"/>
      <c r="J27" s="1"/>
      <c r="K27" s="1"/>
      <c r="L27" s="1"/>
      <c r="M27" s="1"/>
      <c r="N27" s="1"/>
      <c r="O27" s="1"/>
      <c r="P27" s="1"/>
      <c r="Q27" s="1"/>
      <c r="R27" s="1"/>
      <c r="S27" s="1">
        <v>503</v>
      </c>
      <c r="T27" s="1" t="s">
        <v>6</v>
      </c>
      <c r="U27" s="1" t="s">
        <v>10</v>
      </c>
      <c r="V27" s="1" t="s">
        <v>12</v>
      </c>
      <c r="W27" s="1" t="s">
        <v>25</v>
      </c>
      <c r="X27" s="1" t="s">
        <v>26</v>
      </c>
      <c r="Y27" s="1" t="s">
        <v>30</v>
      </c>
      <c r="Z27" s="1" t="s">
        <v>33</v>
      </c>
      <c r="AA27" s="1" t="s">
        <v>34</v>
      </c>
      <c r="AB27" s="1" t="s">
        <v>36</v>
      </c>
      <c r="AC27" s="1" t="s">
        <v>38</v>
      </c>
      <c r="AD27" s="1" t="s">
        <v>42</v>
      </c>
      <c r="AE27" s="1" t="s">
        <v>43</v>
      </c>
      <c r="AF27" s="1" t="s">
        <v>44</v>
      </c>
      <c r="AG27" s="1" t="s">
        <v>46</v>
      </c>
      <c r="AO27" s="1"/>
      <c r="AP27" s="1"/>
      <c r="AQ27" s="1"/>
      <c r="AS27" s="1"/>
      <c r="AT27" s="1"/>
      <c r="AW27" s="1"/>
      <c r="AY27" s="1"/>
      <c r="BA27" s="1"/>
      <c r="BB27" s="1"/>
      <c r="BC27" s="1"/>
      <c r="BG27" s="1"/>
      <c r="BI27" s="1">
        <v>503</v>
      </c>
      <c r="BJ27" s="1" t="s">
        <v>227</v>
      </c>
      <c r="BK27" s="1" t="s">
        <v>228</v>
      </c>
      <c r="BL27" s="1" t="s">
        <v>34</v>
      </c>
      <c r="BM27" s="1" t="s">
        <v>229</v>
      </c>
      <c r="BN27" s="1" t="s">
        <v>230</v>
      </c>
      <c r="BO27" s="1" t="s">
        <v>476</v>
      </c>
      <c r="BP27" s="1" t="s">
        <v>477</v>
      </c>
      <c r="BQ27" s="1" t="s">
        <v>56</v>
      </c>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row>
    <row r="28" spans="1:99" ht="90" x14ac:dyDescent="0.25">
      <c r="A28" s="1"/>
      <c r="B28" s="1">
        <v>504.1</v>
      </c>
      <c r="C28" s="1" t="s">
        <v>231</v>
      </c>
      <c r="D28" s="1"/>
      <c r="E28" s="1"/>
      <c r="F28" s="1"/>
      <c r="G28" s="1"/>
      <c r="H28" s="1"/>
      <c r="I28" s="1"/>
      <c r="J28" s="1"/>
      <c r="K28" s="1"/>
      <c r="L28" s="1"/>
      <c r="M28" s="1"/>
      <c r="N28" s="1"/>
      <c r="O28" s="1"/>
      <c r="P28" s="1"/>
      <c r="Q28" s="1"/>
      <c r="R28" s="1"/>
      <c r="S28" s="1">
        <v>504.1</v>
      </c>
      <c r="T28" s="1" t="s">
        <v>6</v>
      </c>
      <c r="U28" s="1" t="s">
        <v>8</v>
      </c>
      <c r="V28" s="1" t="s">
        <v>9</v>
      </c>
      <c r="W28" s="1" t="s">
        <v>10</v>
      </c>
      <c r="X28" s="1" t="s">
        <v>11</v>
      </c>
      <c r="Y28" s="1" t="s">
        <v>12</v>
      </c>
      <c r="Z28" s="1" t="s">
        <v>14</v>
      </c>
      <c r="AA28" s="1" t="s">
        <v>22</v>
      </c>
      <c r="AB28" s="1" t="s">
        <v>30</v>
      </c>
      <c r="AC28" s="1" t="s">
        <v>31</v>
      </c>
      <c r="AD28" s="1" t="s">
        <v>32</v>
      </c>
      <c r="AE28" s="1" t="s">
        <v>35</v>
      </c>
      <c r="AF28" s="1" t="s">
        <v>37</v>
      </c>
      <c r="AG28" s="1" t="s">
        <v>43</v>
      </c>
      <c r="AH28" s="1" t="s">
        <v>45</v>
      </c>
      <c r="AI28" s="1" t="s">
        <v>46</v>
      </c>
      <c r="AK28" s="1"/>
      <c r="AL28" s="1"/>
      <c r="AM28" s="1"/>
      <c r="AN28" s="1"/>
      <c r="AO28" s="1"/>
      <c r="AP28" s="1"/>
      <c r="AQ28" s="1"/>
      <c r="AU28" s="1"/>
      <c r="AV28" s="1"/>
      <c r="AX28" s="1"/>
      <c r="AZ28" s="1"/>
      <c r="BA28" s="1"/>
      <c r="BB28" s="1"/>
      <c r="BC28" s="1"/>
      <c r="BD28" s="1"/>
      <c r="BF28" s="1"/>
      <c r="BI28" s="1">
        <v>504.1</v>
      </c>
      <c r="BJ28" s="1" t="s">
        <v>232</v>
      </c>
      <c r="BK28" s="1" t="s">
        <v>233</v>
      </c>
      <c r="BL28" s="1" t="s">
        <v>234</v>
      </c>
      <c r="BM28" s="1" t="s">
        <v>235</v>
      </c>
      <c r="BN28" s="1" t="s">
        <v>236</v>
      </c>
      <c r="BO28" s="1" t="s">
        <v>237</v>
      </c>
      <c r="BP28" s="1" t="s">
        <v>238</v>
      </c>
      <c r="BQ28" s="1" t="s">
        <v>239</v>
      </c>
      <c r="BR28" s="1" t="s">
        <v>56</v>
      </c>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row>
    <row r="29" spans="1:99" ht="90" x14ac:dyDescent="0.25">
      <c r="A29" s="1"/>
      <c r="B29" s="1">
        <v>504.2</v>
      </c>
      <c r="C29" s="1" t="s">
        <v>240</v>
      </c>
      <c r="D29" s="1"/>
      <c r="E29" s="1"/>
      <c r="F29" s="1"/>
      <c r="G29" s="1"/>
      <c r="H29" s="1"/>
      <c r="I29" s="1"/>
      <c r="J29" s="1"/>
      <c r="K29" s="1"/>
      <c r="L29" s="1"/>
      <c r="M29" s="1"/>
      <c r="N29" s="1"/>
      <c r="O29" s="1"/>
      <c r="P29" s="1"/>
      <c r="Q29" s="1"/>
      <c r="R29" s="1"/>
      <c r="S29" s="1">
        <v>504.2</v>
      </c>
      <c r="T29" s="1" t="s">
        <v>6</v>
      </c>
      <c r="U29" s="1" t="s">
        <v>8</v>
      </c>
      <c r="V29" s="1" t="s">
        <v>9</v>
      </c>
      <c r="W29" s="1" t="s">
        <v>10</v>
      </c>
      <c r="X29" s="1" t="s">
        <v>11</v>
      </c>
      <c r="Y29" s="1" t="s">
        <v>12</v>
      </c>
      <c r="Z29" s="1" t="s">
        <v>14</v>
      </c>
      <c r="AA29" s="1" t="s">
        <v>22</v>
      </c>
      <c r="AB29" s="1" t="s">
        <v>30</v>
      </c>
      <c r="AC29" s="1" t="s">
        <v>31</v>
      </c>
      <c r="AD29" s="1" t="s">
        <v>32</v>
      </c>
      <c r="AE29" s="1" t="s">
        <v>35</v>
      </c>
      <c r="AF29" s="1" t="s">
        <v>37</v>
      </c>
      <c r="AG29" s="1" t="s">
        <v>43</v>
      </c>
      <c r="AH29" s="1" t="s">
        <v>46</v>
      </c>
      <c r="AI29" s="1"/>
      <c r="AK29" s="1"/>
      <c r="AL29" s="1"/>
      <c r="AM29" s="1"/>
      <c r="AN29" s="1"/>
      <c r="AO29" s="1"/>
      <c r="AP29" s="1"/>
      <c r="AQ29" s="1"/>
      <c r="AU29" s="1"/>
      <c r="AV29" s="1"/>
      <c r="AX29" s="1"/>
      <c r="AZ29" s="1"/>
      <c r="BA29" s="1"/>
      <c r="BB29" s="1"/>
      <c r="BC29" s="1"/>
      <c r="BD29" s="1"/>
      <c r="BF29" s="1"/>
      <c r="BG29" s="1"/>
      <c r="BI29" s="1">
        <v>504.2</v>
      </c>
      <c r="BJ29" s="1" t="s">
        <v>241</v>
      </c>
      <c r="BK29" s="1" t="s">
        <v>233</v>
      </c>
      <c r="BL29" s="1" t="s">
        <v>234</v>
      </c>
      <c r="BM29" s="1" t="s">
        <v>235</v>
      </c>
      <c r="BN29" s="1" t="s">
        <v>69</v>
      </c>
      <c r="BO29" s="1" t="s">
        <v>242</v>
      </c>
      <c r="BP29" s="1" t="s">
        <v>243</v>
      </c>
      <c r="BQ29" s="1" t="s">
        <v>56</v>
      </c>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row>
    <row r="30" spans="1:99" ht="90" x14ac:dyDescent="0.25">
      <c r="A30" s="1"/>
      <c r="B30" s="1">
        <v>504.3</v>
      </c>
      <c r="C30" s="1" t="s">
        <v>244</v>
      </c>
      <c r="D30" s="1"/>
      <c r="E30" s="1"/>
      <c r="F30" s="1"/>
      <c r="G30" s="1"/>
      <c r="H30" s="1"/>
      <c r="I30" s="1"/>
      <c r="J30" s="1"/>
      <c r="K30" s="1"/>
      <c r="L30" s="1"/>
      <c r="M30" s="1"/>
      <c r="N30" s="1"/>
      <c r="O30" s="1"/>
      <c r="P30" s="1"/>
      <c r="Q30" s="1"/>
      <c r="R30" s="1"/>
      <c r="S30" s="1">
        <v>504.3</v>
      </c>
      <c r="T30" s="1" t="s">
        <v>6</v>
      </c>
      <c r="U30" s="1" t="s">
        <v>8</v>
      </c>
      <c r="V30" s="1" t="s">
        <v>9</v>
      </c>
      <c r="W30" s="1" t="s">
        <v>10</v>
      </c>
      <c r="X30" s="1" t="s">
        <v>11</v>
      </c>
      <c r="Y30" s="1" t="s">
        <v>12</v>
      </c>
      <c r="Z30" s="1" t="s">
        <v>14</v>
      </c>
      <c r="AA30" s="1" t="s">
        <v>19</v>
      </c>
      <c r="AB30" s="1" t="s">
        <v>20</v>
      </c>
      <c r="AC30" s="1" t="s">
        <v>22</v>
      </c>
      <c r="AD30" s="1" t="s">
        <v>30</v>
      </c>
      <c r="AE30" s="1" t="s">
        <v>31</v>
      </c>
      <c r="AF30" s="1" t="s">
        <v>32</v>
      </c>
      <c r="AG30" s="1" t="s">
        <v>35</v>
      </c>
      <c r="AH30" s="1" t="s">
        <v>37</v>
      </c>
      <c r="AI30" s="1" t="s">
        <v>43</v>
      </c>
      <c r="AJ30" s="1" t="s">
        <v>46</v>
      </c>
      <c r="AM30" s="1"/>
      <c r="AN30" s="1"/>
      <c r="AO30" s="1"/>
      <c r="AP30" s="1"/>
      <c r="AQ30" s="1"/>
      <c r="AU30" s="1"/>
      <c r="AV30" s="1"/>
      <c r="AX30" s="1"/>
      <c r="AZ30" s="1"/>
      <c r="BA30" s="1"/>
      <c r="BB30" s="1"/>
      <c r="BC30" s="1"/>
      <c r="BD30" s="1"/>
      <c r="BF30" s="1"/>
      <c r="BG30" s="1"/>
      <c r="BI30" s="1">
        <v>504.3</v>
      </c>
      <c r="BJ30" s="1" t="s">
        <v>245</v>
      </c>
      <c r="BK30" s="1" t="s">
        <v>233</v>
      </c>
      <c r="BL30" s="1" t="s">
        <v>234</v>
      </c>
      <c r="BM30" s="1" t="s">
        <v>235</v>
      </c>
      <c r="BN30" s="1" t="s">
        <v>246</v>
      </c>
      <c r="BO30" s="1" t="s">
        <v>197</v>
      </c>
      <c r="BP30" s="1" t="s">
        <v>199</v>
      </c>
      <c r="BQ30" s="1" t="s">
        <v>247</v>
      </c>
      <c r="BR30" s="1" t="s">
        <v>56</v>
      </c>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row>
    <row r="31" spans="1:99" ht="90" x14ac:dyDescent="0.25">
      <c r="A31" s="1"/>
      <c r="B31" s="1">
        <v>504.4</v>
      </c>
      <c r="C31" s="1" t="s">
        <v>248</v>
      </c>
      <c r="D31" s="1"/>
      <c r="E31" s="1"/>
      <c r="F31" s="1"/>
      <c r="G31" s="1"/>
      <c r="H31" s="1"/>
      <c r="I31" s="1"/>
      <c r="J31" s="1"/>
      <c r="K31" s="1"/>
      <c r="L31" s="1"/>
      <c r="M31" s="1"/>
      <c r="N31" s="1"/>
      <c r="O31" s="1"/>
      <c r="P31" s="1"/>
      <c r="Q31" s="1"/>
      <c r="R31" s="1"/>
      <c r="S31" s="1">
        <v>504.4</v>
      </c>
      <c r="T31" s="1" t="s">
        <v>6</v>
      </c>
      <c r="U31" s="1" t="s">
        <v>8</v>
      </c>
      <c r="V31" s="1" t="s">
        <v>9</v>
      </c>
      <c r="W31" s="1" t="s">
        <v>10</v>
      </c>
      <c r="X31" s="1" t="s">
        <v>11</v>
      </c>
      <c r="Y31" s="1" t="s">
        <v>12</v>
      </c>
      <c r="Z31" s="1" t="s">
        <v>14</v>
      </c>
      <c r="AA31" s="1" t="s">
        <v>30</v>
      </c>
      <c r="AB31" s="1" t="s">
        <v>31</v>
      </c>
      <c r="AC31" s="1" t="s">
        <v>32</v>
      </c>
      <c r="AD31" s="1" t="s">
        <v>35</v>
      </c>
      <c r="AE31" s="1" t="s">
        <v>37</v>
      </c>
      <c r="AF31" s="1" t="s">
        <v>43</v>
      </c>
      <c r="AG31" s="1" t="s">
        <v>46</v>
      </c>
      <c r="AI31" s="1"/>
      <c r="AJ31" s="1"/>
      <c r="AK31" s="1"/>
      <c r="AL31" s="1"/>
      <c r="AM31" s="1"/>
      <c r="AN31" s="1"/>
      <c r="AO31" s="1"/>
      <c r="AP31" s="1"/>
      <c r="AQ31" s="1"/>
      <c r="AU31" s="1"/>
      <c r="AV31" s="1"/>
      <c r="AX31" s="1"/>
      <c r="AZ31" s="1"/>
      <c r="BA31" s="1"/>
      <c r="BB31" s="1"/>
      <c r="BC31" s="1"/>
      <c r="BD31" s="1"/>
      <c r="BF31" s="1"/>
      <c r="BG31" s="1"/>
      <c r="BI31" s="1">
        <v>504.4</v>
      </c>
      <c r="BJ31" s="1" t="s">
        <v>249</v>
      </c>
      <c r="BK31" s="1" t="s">
        <v>233</v>
      </c>
      <c r="BL31" s="1" t="s">
        <v>234</v>
      </c>
      <c r="BM31" s="1" t="s">
        <v>235</v>
      </c>
      <c r="BN31" s="1" t="s">
        <v>246</v>
      </c>
      <c r="BO31" s="1" t="s">
        <v>250</v>
      </c>
      <c r="BP31" s="1" t="s">
        <v>152</v>
      </c>
      <c r="BQ31" s="1" t="s">
        <v>615</v>
      </c>
      <c r="BR31" s="1" t="s">
        <v>56</v>
      </c>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row>
    <row r="32" spans="1:99" ht="90" x14ac:dyDescent="0.25">
      <c r="A32" s="1"/>
      <c r="B32" s="1">
        <v>505</v>
      </c>
      <c r="C32" s="1" t="s">
        <v>251</v>
      </c>
      <c r="D32" s="1"/>
      <c r="E32" s="1"/>
      <c r="F32" s="1"/>
      <c r="G32" s="1"/>
      <c r="H32" s="1"/>
      <c r="I32" s="1"/>
      <c r="J32" s="1"/>
      <c r="K32" s="1"/>
      <c r="L32" s="1"/>
      <c r="M32" s="1"/>
      <c r="N32" s="1"/>
      <c r="O32" s="1"/>
      <c r="P32" s="1"/>
      <c r="Q32" s="1"/>
      <c r="R32" s="1"/>
      <c r="S32" s="1">
        <v>505</v>
      </c>
      <c r="T32" s="1" t="s">
        <v>6</v>
      </c>
      <c r="U32" s="1" t="s">
        <v>7</v>
      </c>
      <c r="V32" s="1" t="s">
        <v>8</v>
      </c>
      <c r="W32" s="1" t="s">
        <v>10</v>
      </c>
      <c r="X32" s="1" t="s">
        <v>11</v>
      </c>
      <c r="Y32" s="1" t="s">
        <v>12</v>
      </c>
      <c r="Z32" s="1" t="s">
        <v>14</v>
      </c>
      <c r="AA32" s="1" t="s">
        <v>18</v>
      </c>
      <c r="AB32" s="1" t="s">
        <v>22</v>
      </c>
      <c r="AC32" s="1" t="s">
        <v>30</v>
      </c>
      <c r="AD32" s="1" t="s">
        <v>31</v>
      </c>
      <c r="AE32" s="1" t="s">
        <v>39</v>
      </c>
      <c r="AF32" s="1" t="s">
        <v>43</v>
      </c>
      <c r="AG32" s="1" t="s">
        <v>44</v>
      </c>
      <c r="AI32" s="1"/>
      <c r="AK32" s="1"/>
      <c r="AL32" s="1"/>
      <c r="AM32" s="1"/>
      <c r="AN32" s="1"/>
      <c r="AO32" s="1"/>
      <c r="AP32" s="1"/>
      <c r="AQ32" s="1"/>
      <c r="AT32" s="1"/>
      <c r="AU32" s="1"/>
      <c r="AV32" s="1"/>
      <c r="AW32" s="1"/>
      <c r="AX32" s="1"/>
      <c r="AY32" s="1"/>
      <c r="AZ32" s="1"/>
      <c r="BB32" s="1"/>
      <c r="BC32" s="1"/>
      <c r="BD32" s="1"/>
      <c r="BG32" s="1"/>
      <c r="BH32" s="1"/>
      <c r="BI32" s="1">
        <v>505</v>
      </c>
      <c r="BJ32" s="1" t="s">
        <v>252</v>
      </c>
      <c r="BK32" s="1" t="s">
        <v>616</v>
      </c>
      <c r="BL32" s="1" t="s">
        <v>253</v>
      </c>
      <c r="BM32" s="1" t="s">
        <v>254</v>
      </c>
      <c r="BN32" s="1" t="s">
        <v>255</v>
      </c>
      <c r="BO32" s="1" t="s">
        <v>256</v>
      </c>
      <c r="BP32" s="1" t="s">
        <v>257</v>
      </c>
      <c r="BQ32" s="1" t="s">
        <v>479</v>
      </c>
      <c r="BR32" s="1" t="s">
        <v>56</v>
      </c>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row>
    <row r="33" spans="1:99" ht="105" x14ac:dyDescent="0.25">
      <c r="A33" s="1"/>
      <c r="B33" s="1">
        <v>506</v>
      </c>
      <c r="C33" s="1" t="s">
        <v>258</v>
      </c>
      <c r="D33" s="1"/>
      <c r="E33" s="1"/>
      <c r="F33" s="1"/>
      <c r="G33" s="1"/>
      <c r="H33" s="1"/>
      <c r="I33" s="1"/>
      <c r="J33" s="1"/>
      <c r="K33" s="1"/>
      <c r="L33" s="1"/>
      <c r="M33" s="1"/>
      <c r="N33" s="1"/>
      <c r="O33" s="1"/>
      <c r="P33" s="1"/>
      <c r="Q33" s="1"/>
      <c r="R33" s="1"/>
      <c r="S33" s="1">
        <v>506</v>
      </c>
      <c r="T33" s="1" t="s">
        <v>6</v>
      </c>
      <c r="U33" s="1" t="s">
        <v>10</v>
      </c>
      <c r="V33" s="1" t="s">
        <v>12</v>
      </c>
      <c r="W33" s="1" t="s">
        <v>13</v>
      </c>
      <c r="X33" s="1" t="s">
        <v>14</v>
      </c>
      <c r="Y33" s="1" t="s">
        <v>25</v>
      </c>
      <c r="Z33" s="1" t="s">
        <v>26</v>
      </c>
      <c r="AA33" s="1" t="s">
        <v>33</v>
      </c>
      <c r="AB33" s="1" t="s">
        <v>34</v>
      </c>
      <c r="AC33" s="1" t="s">
        <v>36</v>
      </c>
      <c r="AD33" s="1" t="s">
        <v>42</v>
      </c>
      <c r="AE33" s="1" t="s">
        <v>44</v>
      </c>
      <c r="AF33" s="1" t="s">
        <v>46</v>
      </c>
      <c r="AG33" s="1"/>
      <c r="AH33" s="1"/>
      <c r="AI33" s="1"/>
      <c r="AJ33" s="1"/>
      <c r="AK33" s="1"/>
      <c r="AL33" s="1"/>
      <c r="AO33" s="1"/>
      <c r="AP33" s="1"/>
      <c r="AQ33" s="1"/>
      <c r="AR33" s="1"/>
      <c r="AS33" s="1"/>
      <c r="AT33" s="1"/>
      <c r="AW33" s="1"/>
      <c r="AY33" s="1"/>
      <c r="AZ33" s="1"/>
      <c r="BA33" s="1"/>
      <c r="BB33" s="1"/>
      <c r="BC33" s="1"/>
      <c r="BE33" s="1"/>
      <c r="BG33" s="1"/>
      <c r="BI33" s="1">
        <v>506</v>
      </c>
      <c r="BJ33" s="1" t="s">
        <v>34</v>
      </c>
      <c r="BK33" s="1" t="s">
        <v>259</v>
      </c>
      <c r="BL33" s="1" t="s">
        <v>228</v>
      </c>
      <c r="BM33" s="1" t="s">
        <v>260</v>
      </c>
      <c r="BN33" s="1" t="s">
        <v>261</v>
      </c>
      <c r="BO33" s="1" t="s">
        <v>56</v>
      </c>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row>
    <row r="34" spans="1:99" ht="105" x14ac:dyDescent="0.25">
      <c r="A34" s="1"/>
      <c r="B34" s="1">
        <v>601</v>
      </c>
      <c r="C34" s="1" t="s">
        <v>262</v>
      </c>
      <c r="D34" s="1"/>
      <c r="E34" s="1"/>
      <c r="F34" s="1"/>
      <c r="G34" s="1"/>
      <c r="H34" s="1"/>
      <c r="I34" s="1"/>
      <c r="J34" s="1"/>
      <c r="K34" s="1"/>
      <c r="L34" s="1"/>
      <c r="M34" s="1"/>
      <c r="N34" s="1"/>
      <c r="O34" s="1"/>
      <c r="P34" s="1"/>
      <c r="Q34" s="1"/>
      <c r="R34" s="1"/>
      <c r="S34" s="1">
        <v>601</v>
      </c>
      <c r="T34" s="1" t="s">
        <v>6</v>
      </c>
      <c r="U34" s="1" t="s">
        <v>8</v>
      </c>
      <c r="V34" s="1" t="s">
        <v>9</v>
      </c>
      <c r="W34" s="1" t="s">
        <v>10</v>
      </c>
      <c r="X34" s="1" t="s">
        <v>11</v>
      </c>
      <c r="Y34" s="1" t="s">
        <v>12</v>
      </c>
      <c r="Z34" s="1" t="s">
        <v>13</v>
      </c>
      <c r="AA34" s="1" t="s">
        <v>15</v>
      </c>
      <c r="AB34" s="1" t="s">
        <v>16</v>
      </c>
      <c r="AC34" s="1" t="s">
        <v>17</v>
      </c>
      <c r="AD34" s="1" t="s">
        <v>18</v>
      </c>
      <c r="AE34" s="1" t="s">
        <v>19</v>
      </c>
      <c r="AF34" s="1" t="s">
        <v>21</v>
      </c>
      <c r="AG34" s="1" t="s">
        <v>22</v>
      </c>
      <c r="AH34" s="1" t="s">
        <v>29</v>
      </c>
      <c r="AI34" s="1" t="s">
        <v>30</v>
      </c>
      <c r="AJ34" s="1" t="s">
        <v>32</v>
      </c>
      <c r="AK34" s="1" t="s">
        <v>36</v>
      </c>
      <c r="AL34" s="1" t="s">
        <v>37</v>
      </c>
      <c r="AM34" s="1" t="s">
        <v>43</v>
      </c>
      <c r="AN34" s="1" t="s">
        <v>44</v>
      </c>
      <c r="AO34" s="1" t="s">
        <v>41</v>
      </c>
      <c r="AP34" s="1" t="s">
        <v>45</v>
      </c>
      <c r="AQ34" s="1" t="s">
        <v>46</v>
      </c>
      <c r="AS34" s="1"/>
      <c r="AU34" s="1"/>
      <c r="AV34" s="1"/>
      <c r="AW34" s="1"/>
      <c r="AZ34" s="1"/>
      <c r="BA34" s="1"/>
      <c r="BB34" s="1"/>
      <c r="BC34" s="1"/>
      <c r="BD34" s="1"/>
      <c r="BI34" s="1">
        <v>601</v>
      </c>
      <c r="BJ34" s="1" t="s">
        <v>263</v>
      </c>
      <c r="BK34" s="1" t="s">
        <v>264</v>
      </c>
      <c r="BL34" s="1" t="s">
        <v>265</v>
      </c>
      <c r="BM34" s="1" t="s">
        <v>266</v>
      </c>
      <c r="BN34" s="1" t="s">
        <v>267</v>
      </c>
      <c r="BO34" s="1" t="s">
        <v>268</v>
      </c>
      <c r="BP34" s="1" t="s">
        <v>269</v>
      </c>
      <c r="BQ34" s="1" t="s">
        <v>270</v>
      </c>
      <c r="BR34" s="1" t="s">
        <v>271</v>
      </c>
      <c r="BS34" s="1" t="s">
        <v>272</v>
      </c>
      <c r="BT34" s="1" t="s">
        <v>273</v>
      </c>
      <c r="BU34" s="1" t="s">
        <v>274</v>
      </c>
      <c r="BV34" s="1" t="s">
        <v>275</v>
      </c>
      <c r="BW34" s="1" t="s">
        <v>276</v>
      </c>
      <c r="BX34" s="1" t="s">
        <v>22</v>
      </c>
      <c r="BY34" s="1" t="s">
        <v>277</v>
      </c>
      <c r="BZ34" s="1" t="s">
        <v>278</v>
      </c>
      <c r="CA34" s="1" t="s">
        <v>479</v>
      </c>
      <c r="CB34" s="1" t="s">
        <v>54</v>
      </c>
      <c r="CC34" s="1" t="s">
        <v>55</v>
      </c>
      <c r="CD34" s="1" t="s">
        <v>56</v>
      </c>
      <c r="CE34" s="1"/>
      <c r="CF34" s="1"/>
      <c r="CG34" s="1"/>
      <c r="CH34" s="1"/>
      <c r="CI34" s="1"/>
      <c r="CJ34" s="1"/>
      <c r="CK34" s="1"/>
      <c r="CL34" s="1"/>
      <c r="CM34" s="1"/>
      <c r="CN34" s="1"/>
      <c r="CO34" s="1"/>
      <c r="CP34" s="1"/>
      <c r="CQ34" s="1"/>
      <c r="CR34" s="1"/>
      <c r="CS34" s="1"/>
      <c r="CT34" s="1"/>
      <c r="CU34" s="1"/>
    </row>
    <row r="35" spans="1:99" ht="150" x14ac:dyDescent="0.25">
      <c r="A35" s="1"/>
      <c r="B35" s="1">
        <v>602</v>
      </c>
      <c r="C35" s="1" t="s">
        <v>90</v>
      </c>
      <c r="D35" s="1"/>
      <c r="E35" s="1"/>
      <c r="F35" s="1"/>
      <c r="G35" s="1"/>
      <c r="H35" s="1"/>
      <c r="I35" s="1"/>
      <c r="J35" s="1"/>
      <c r="K35" s="1"/>
      <c r="L35" s="1"/>
      <c r="M35" s="1"/>
      <c r="N35" s="1"/>
      <c r="O35" s="1"/>
      <c r="P35" s="1"/>
      <c r="Q35" s="6" t="s">
        <v>305</v>
      </c>
      <c r="R35" s="6" t="s">
        <v>314</v>
      </c>
      <c r="S35" s="1">
        <v>207</v>
      </c>
      <c r="T35" s="1" t="s">
        <v>6</v>
      </c>
      <c r="U35" s="1" t="s">
        <v>10</v>
      </c>
      <c r="V35" s="1" t="s">
        <v>12</v>
      </c>
      <c r="W35" s="1" t="s">
        <v>21</v>
      </c>
      <c r="X35" s="1" t="s">
        <v>22</v>
      </c>
      <c r="Y35" s="1" t="s">
        <v>25</v>
      </c>
      <c r="Z35" s="1" t="s">
        <v>26</v>
      </c>
      <c r="AA35" s="1" t="s">
        <v>30</v>
      </c>
      <c r="AB35" s="1" t="s">
        <v>34</v>
      </c>
      <c r="AC35" s="1" t="s">
        <v>37</v>
      </c>
      <c r="AD35" s="1" t="s">
        <v>43</v>
      </c>
      <c r="AE35" s="1" t="s">
        <v>46</v>
      </c>
      <c r="AF35" s="1"/>
      <c r="AG35" s="1"/>
      <c r="AH35" s="1"/>
      <c r="AK35" s="1"/>
      <c r="AL35" s="1"/>
      <c r="AM35" s="1"/>
      <c r="AN35" s="1"/>
      <c r="AO35" s="1"/>
      <c r="AP35" s="1"/>
      <c r="AQ35" s="1"/>
      <c r="AW35" s="1"/>
      <c r="AX35" s="1"/>
      <c r="AZ35" s="1"/>
      <c r="BA35" s="1"/>
      <c r="BB35" s="1"/>
      <c r="BC35" s="1"/>
      <c r="BD35" s="1"/>
      <c r="BF35" s="1"/>
      <c r="BG35" s="1"/>
      <c r="BI35" s="1">
        <v>207</v>
      </c>
      <c r="BJ35" s="1" t="s">
        <v>91</v>
      </c>
      <c r="BK35" s="1" t="s">
        <v>92</v>
      </c>
      <c r="BL35" s="1" t="s">
        <v>58</v>
      </c>
      <c r="BM35" s="1" t="s">
        <v>93</v>
      </c>
      <c r="BN35" s="1" t="s">
        <v>94</v>
      </c>
      <c r="BO35" s="1" t="s">
        <v>95</v>
      </c>
      <c r="BP35" s="1" t="s">
        <v>96</v>
      </c>
      <c r="BQ35" s="1" t="s">
        <v>97</v>
      </c>
      <c r="BR35" s="1" t="s">
        <v>98</v>
      </c>
      <c r="BS35" s="1" t="s">
        <v>99</v>
      </c>
      <c r="BT35" s="1" t="s">
        <v>100</v>
      </c>
      <c r="BU35" s="1" t="s">
        <v>101</v>
      </c>
      <c r="BV35" s="1" t="s">
        <v>102</v>
      </c>
      <c r="BW35" s="1" t="s">
        <v>479</v>
      </c>
      <c r="BX35" s="1" t="s">
        <v>54</v>
      </c>
      <c r="BY35" s="1" t="s">
        <v>55</v>
      </c>
      <c r="BZ35" s="1" t="s">
        <v>56</v>
      </c>
      <c r="CA35" s="1"/>
      <c r="CB35" s="1"/>
      <c r="CC35" s="1"/>
      <c r="CD35" s="1"/>
      <c r="CE35" s="1"/>
      <c r="CF35" s="1"/>
      <c r="CG35" s="1"/>
      <c r="CH35" s="1"/>
      <c r="CI35" s="1"/>
      <c r="CJ35" s="1"/>
      <c r="CK35" s="1"/>
      <c r="CL35" s="1"/>
      <c r="CM35" s="1"/>
      <c r="CN35" s="1"/>
      <c r="CO35" s="1"/>
      <c r="CP35" s="1"/>
      <c r="CQ35" s="1"/>
      <c r="CR35" s="1"/>
      <c r="CS35" s="1"/>
      <c r="CT35" s="1"/>
      <c r="CU35" s="1"/>
    </row>
    <row r="36" spans="1:99" ht="105" x14ac:dyDescent="0.25">
      <c r="A36" s="1"/>
      <c r="B36" s="1">
        <v>603</v>
      </c>
      <c r="C36" s="1" t="s">
        <v>279</v>
      </c>
      <c r="D36" s="1"/>
      <c r="E36" s="1"/>
      <c r="F36" s="1"/>
      <c r="G36" s="6" t="s">
        <v>305</v>
      </c>
      <c r="H36" s="6" t="s">
        <v>332</v>
      </c>
      <c r="I36" s="6" t="s">
        <v>331</v>
      </c>
      <c r="J36" s="6" t="s">
        <v>321</v>
      </c>
      <c r="K36" s="6" t="s">
        <v>330</v>
      </c>
      <c r="L36" s="6" t="s">
        <v>329</v>
      </c>
      <c r="M36" s="6" t="s">
        <v>299</v>
      </c>
      <c r="N36" s="6" t="s">
        <v>328</v>
      </c>
      <c r="O36" s="6" t="s">
        <v>327</v>
      </c>
      <c r="P36" s="6" t="s">
        <v>312</v>
      </c>
      <c r="Q36" s="6" t="s">
        <v>314</v>
      </c>
      <c r="R36" s="6" t="s">
        <v>324</v>
      </c>
      <c r="S36" s="1">
        <v>603</v>
      </c>
      <c r="T36" s="1" t="s">
        <v>6</v>
      </c>
      <c r="U36" s="1" t="s">
        <v>7</v>
      </c>
      <c r="V36" s="1" t="s">
        <v>10</v>
      </c>
      <c r="W36" s="1" t="s">
        <v>11</v>
      </c>
      <c r="X36" s="1" t="s">
        <v>12</v>
      </c>
      <c r="Y36" s="1" t="s">
        <v>13</v>
      </c>
      <c r="Z36" s="1" t="s">
        <v>14</v>
      </c>
      <c r="AA36" s="1" t="s">
        <v>21</v>
      </c>
      <c r="AB36" s="1" t="s">
        <v>22</v>
      </c>
      <c r="AC36" s="1" t="s">
        <v>25</v>
      </c>
      <c r="AD36" s="1" t="s">
        <v>26</v>
      </c>
      <c r="AE36" s="1" t="s">
        <v>28</v>
      </c>
      <c r="AF36" s="1" t="s">
        <v>29</v>
      </c>
      <c r="AG36" s="1" t="s">
        <v>30</v>
      </c>
      <c r="AH36" s="1" t="s">
        <v>34</v>
      </c>
      <c r="AI36" s="1" t="s">
        <v>35</v>
      </c>
      <c r="AJ36" s="1" t="s">
        <v>37</v>
      </c>
      <c r="AK36" s="1" t="s">
        <v>40</v>
      </c>
      <c r="AL36" s="1" t="s">
        <v>43</v>
      </c>
      <c r="AM36" s="1" t="s">
        <v>44</v>
      </c>
      <c r="AN36" s="1" t="s">
        <v>46</v>
      </c>
      <c r="AS36" s="1"/>
      <c r="AT36" s="1"/>
      <c r="AU36" s="1"/>
      <c r="AX36" s="1"/>
      <c r="AZ36" s="1"/>
      <c r="BA36" s="1"/>
      <c r="BC36" s="1"/>
      <c r="BD36" s="1"/>
      <c r="BG36" s="1"/>
      <c r="BI36" s="1">
        <v>603</v>
      </c>
      <c r="BJ36" s="1" t="s">
        <v>280</v>
      </c>
      <c r="BK36" s="1" t="s">
        <v>281</v>
      </c>
      <c r="BL36" s="1" t="s">
        <v>282</v>
      </c>
      <c r="BM36" s="1" t="s">
        <v>283</v>
      </c>
      <c r="BN36" s="1" t="s">
        <v>284</v>
      </c>
      <c r="BO36" s="1" t="s">
        <v>285</v>
      </c>
      <c r="BP36" s="1" t="s">
        <v>286</v>
      </c>
      <c r="BQ36" s="1" t="s">
        <v>287</v>
      </c>
      <c r="BR36" s="1" t="s">
        <v>479</v>
      </c>
      <c r="BS36" s="1" t="s">
        <v>54</v>
      </c>
      <c r="BT36" s="1" t="s">
        <v>55</v>
      </c>
      <c r="BU36" s="1" t="s">
        <v>56</v>
      </c>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row>
    <row r="37" spans="1:99" ht="90" x14ac:dyDescent="0.25">
      <c r="A37" s="1"/>
      <c r="B37" s="1">
        <v>101</v>
      </c>
      <c r="C37" s="1" t="s">
        <v>288</v>
      </c>
      <c r="D37" s="1"/>
      <c r="E37" s="1"/>
      <c r="F37" s="1"/>
      <c r="G37" s="1"/>
      <c r="H37" s="1"/>
      <c r="I37" s="1"/>
      <c r="J37" s="1"/>
      <c r="K37" s="1"/>
      <c r="L37" s="1"/>
      <c r="M37" s="1"/>
      <c r="N37" s="1"/>
      <c r="O37" s="1"/>
      <c r="P37" s="1"/>
      <c r="Q37" s="1"/>
      <c r="R37" s="1"/>
      <c r="S37" s="1" t="s">
        <v>0</v>
      </c>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row>
    <row r="38" spans="1:99" ht="105" x14ac:dyDescent="0.25">
      <c r="A38" s="1"/>
      <c r="B38" s="1">
        <v>101</v>
      </c>
      <c r="C38" s="1" t="s">
        <v>289</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row>
    <row r="39" spans="1:99"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row>
    <row r="40" spans="1:99"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row>
    <row r="41" spans="1:99"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row>
    <row r="42" spans="1:99"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610B2-09EA-4087-A338-C9A8144B8712}">
  <sheetPr codeName="Sheet3"/>
  <dimension ref="A1:C43"/>
  <sheetViews>
    <sheetView topLeftCell="B1" workbookViewId="0">
      <selection activeCell="B37" sqref="B37"/>
    </sheetView>
  </sheetViews>
  <sheetFormatPr defaultRowHeight="15" x14ac:dyDescent="0.25"/>
  <cols>
    <col min="2" max="2" width="43.85546875" customWidth="1"/>
  </cols>
  <sheetData>
    <row r="1" spans="1:3" ht="15.75" x14ac:dyDescent="0.25">
      <c r="A1" s="4" t="s">
        <v>294</v>
      </c>
      <c r="B1" s="4" t="s">
        <v>295</v>
      </c>
    </row>
    <row r="2" spans="1:3" x14ac:dyDescent="0.25">
      <c r="A2" s="2">
        <v>1</v>
      </c>
      <c r="B2" s="1" t="s">
        <v>293</v>
      </c>
      <c r="C2" s="2">
        <v>1</v>
      </c>
    </row>
    <row r="3" spans="1:3" x14ac:dyDescent="0.25">
      <c r="A3" s="2">
        <v>2</v>
      </c>
      <c r="B3" s="1" t="s">
        <v>6</v>
      </c>
      <c r="C3" s="2">
        <v>2</v>
      </c>
    </row>
    <row r="4" spans="1:3" x14ac:dyDescent="0.25">
      <c r="A4" s="2">
        <v>3</v>
      </c>
      <c r="B4" s="1" t="s">
        <v>7</v>
      </c>
      <c r="C4" s="2">
        <v>3</v>
      </c>
    </row>
    <row r="5" spans="1:3" x14ac:dyDescent="0.25">
      <c r="A5" s="2">
        <v>4</v>
      </c>
      <c r="B5" s="1" t="s">
        <v>8</v>
      </c>
      <c r="C5" s="2">
        <v>4</v>
      </c>
    </row>
    <row r="6" spans="1:3" x14ac:dyDescent="0.25">
      <c r="A6" s="2">
        <v>5</v>
      </c>
      <c r="B6" s="1" t="s">
        <v>9</v>
      </c>
      <c r="C6" s="2">
        <v>5</v>
      </c>
    </row>
    <row r="7" spans="1:3" x14ac:dyDescent="0.25">
      <c r="A7" s="2">
        <v>6</v>
      </c>
      <c r="B7" s="1" t="s">
        <v>10</v>
      </c>
      <c r="C7" s="2">
        <v>6</v>
      </c>
    </row>
    <row r="8" spans="1:3" x14ac:dyDescent="0.25">
      <c r="A8" s="2">
        <v>7</v>
      </c>
      <c r="B8" s="1" t="s">
        <v>11</v>
      </c>
      <c r="C8" s="2">
        <v>7</v>
      </c>
    </row>
    <row r="9" spans="1:3" x14ac:dyDescent="0.25">
      <c r="A9" s="2">
        <v>8</v>
      </c>
      <c r="B9" s="1" t="s">
        <v>12</v>
      </c>
      <c r="C9" s="2">
        <v>8</v>
      </c>
    </row>
    <row r="10" spans="1:3" x14ac:dyDescent="0.25">
      <c r="A10" s="2">
        <v>9</v>
      </c>
      <c r="B10" s="1" t="s">
        <v>13</v>
      </c>
      <c r="C10" s="2">
        <v>9</v>
      </c>
    </row>
    <row r="11" spans="1:3" x14ac:dyDescent="0.25">
      <c r="A11" s="2">
        <v>10</v>
      </c>
      <c r="B11" s="1" t="s">
        <v>14</v>
      </c>
      <c r="C11" s="2">
        <v>10</v>
      </c>
    </row>
    <row r="12" spans="1:3" x14ac:dyDescent="0.25">
      <c r="A12" s="2">
        <v>11</v>
      </c>
      <c r="B12" s="1" t="s">
        <v>15</v>
      </c>
      <c r="C12" s="2">
        <v>11</v>
      </c>
    </row>
    <row r="13" spans="1:3" x14ac:dyDescent="0.25">
      <c r="A13" s="2">
        <v>12</v>
      </c>
      <c r="B13" s="1" t="s">
        <v>16</v>
      </c>
      <c r="C13" s="2">
        <v>12</v>
      </c>
    </row>
    <row r="14" spans="1:3" x14ac:dyDescent="0.25">
      <c r="A14" s="2">
        <v>13</v>
      </c>
      <c r="B14" s="1" t="s">
        <v>17</v>
      </c>
      <c r="C14" s="2">
        <v>13</v>
      </c>
    </row>
    <row r="15" spans="1:3" x14ac:dyDescent="0.25">
      <c r="A15" s="2">
        <v>14</v>
      </c>
      <c r="B15" s="1" t="s">
        <v>18</v>
      </c>
      <c r="C15" s="2">
        <v>14</v>
      </c>
    </row>
    <row r="16" spans="1:3" x14ac:dyDescent="0.25">
      <c r="A16" s="2">
        <v>15</v>
      </c>
      <c r="B16" s="1" t="s">
        <v>19</v>
      </c>
      <c r="C16" s="2">
        <v>15</v>
      </c>
    </row>
    <row r="17" spans="1:3" x14ac:dyDescent="0.25">
      <c r="A17" s="2">
        <v>16</v>
      </c>
      <c r="B17" s="1" t="s">
        <v>20</v>
      </c>
      <c r="C17" s="2">
        <v>16</v>
      </c>
    </row>
    <row r="18" spans="1:3" x14ac:dyDescent="0.25">
      <c r="A18" s="2">
        <v>17</v>
      </c>
      <c r="B18" s="1" t="s">
        <v>21</v>
      </c>
      <c r="C18" s="2">
        <v>17</v>
      </c>
    </row>
    <row r="19" spans="1:3" x14ac:dyDescent="0.25">
      <c r="A19" s="2">
        <v>18</v>
      </c>
      <c r="B19" s="1" t="s">
        <v>22</v>
      </c>
      <c r="C19" s="2">
        <v>18</v>
      </c>
    </row>
    <row r="20" spans="1:3" x14ac:dyDescent="0.25">
      <c r="A20" s="2">
        <v>19</v>
      </c>
      <c r="B20" s="1" t="s">
        <v>23</v>
      </c>
      <c r="C20" s="2">
        <v>19</v>
      </c>
    </row>
    <row r="21" spans="1:3" x14ac:dyDescent="0.25">
      <c r="A21" s="2">
        <v>20</v>
      </c>
      <c r="B21" s="1" t="s">
        <v>24</v>
      </c>
      <c r="C21" s="2">
        <v>20</v>
      </c>
    </row>
    <row r="22" spans="1:3" x14ac:dyDescent="0.25">
      <c r="A22" s="2">
        <v>21</v>
      </c>
      <c r="B22" s="1" t="s">
        <v>25</v>
      </c>
      <c r="C22" s="2">
        <v>21</v>
      </c>
    </row>
    <row r="23" spans="1:3" x14ac:dyDescent="0.25">
      <c r="A23" s="2">
        <v>22</v>
      </c>
      <c r="B23" s="1" t="s">
        <v>26</v>
      </c>
      <c r="C23" s="2">
        <v>22</v>
      </c>
    </row>
    <row r="24" spans="1:3" x14ac:dyDescent="0.25">
      <c r="A24" s="2">
        <v>23</v>
      </c>
      <c r="B24" s="1" t="s">
        <v>27</v>
      </c>
      <c r="C24" s="2">
        <v>23</v>
      </c>
    </row>
    <row r="25" spans="1:3" x14ac:dyDescent="0.25">
      <c r="A25" s="2">
        <v>24</v>
      </c>
      <c r="B25" s="1" t="s">
        <v>28</v>
      </c>
      <c r="C25" s="2">
        <v>24</v>
      </c>
    </row>
    <row r="26" spans="1:3" x14ac:dyDescent="0.25">
      <c r="A26" s="2">
        <v>25</v>
      </c>
      <c r="B26" s="1" t="s">
        <v>29</v>
      </c>
      <c r="C26" s="2">
        <v>25</v>
      </c>
    </row>
    <row r="27" spans="1:3" x14ac:dyDescent="0.25">
      <c r="A27" s="2">
        <v>26</v>
      </c>
      <c r="B27" s="1" t="s">
        <v>30</v>
      </c>
      <c r="C27" s="2">
        <v>26</v>
      </c>
    </row>
    <row r="28" spans="1:3" x14ac:dyDescent="0.25">
      <c r="A28" s="2">
        <v>27</v>
      </c>
      <c r="B28" s="1" t="s">
        <v>31</v>
      </c>
      <c r="C28" s="2">
        <v>27</v>
      </c>
    </row>
    <row r="29" spans="1:3" x14ac:dyDescent="0.25">
      <c r="A29" s="2">
        <v>28</v>
      </c>
      <c r="B29" s="1" t="s">
        <v>32</v>
      </c>
      <c r="C29" s="2">
        <v>28</v>
      </c>
    </row>
    <row r="30" spans="1:3" x14ac:dyDescent="0.25">
      <c r="A30" s="2">
        <v>29</v>
      </c>
      <c r="B30" s="1" t="s">
        <v>33</v>
      </c>
      <c r="C30" s="2">
        <v>29</v>
      </c>
    </row>
    <row r="31" spans="1:3" x14ac:dyDescent="0.25">
      <c r="A31" s="2">
        <v>30</v>
      </c>
      <c r="B31" s="1" t="s">
        <v>34</v>
      </c>
      <c r="C31" s="2">
        <v>30</v>
      </c>
    </row>
    <row r="32" spans="1:3" x14ac:dyDescent="0.25">
      <c r="A32" s="2">
        <v>31</v>
      </c>
      <c r="B32" s="1" t="s">
        <v>35</v>
      </c>
      <c r="C32" s="2">
        <v>31</v>
      </c>
    </row>
    <row r="33" spans="1:3" x14ac:dyDescent="0.25">
      <c r="A33" s="2">
        <v>32</v>
      </c>
      <c r="B33" s="1" t="s">
        <v>36</v>
      </c>
      <c r="C33" s="2">
        <v>32</v>
      </c>
    </row>
    <row r="34" spans="1:3" x14ac:dyDescent="0.25">
      <c r="A34" s="2">
        <v>33</v>
      </c>
      <c r="B34" s="1" t="s">
        <v>37</v>
      </c>
      <c r="C34" s="2">
        <v>33</v>
      </c>
    </row>
    <row r="35" spans="1:3" x14ac:dyDescent="0.25">
      <c r="A35" s="2">
        <v>34</v>
      </c>
      <c r="B35" s="1" t="s">
        <v>38</v>
      </c>
      <c r="C35" s="2">
        <v>34</v>
      </c>
    </row>
    <row r="36" spans="1:3" x14ac:dyDescent="0.25">
      <c r="A36" s="2">
        <v>35</v>
      </c>
      <c r="B36" s="1" t="s">
        <v>39</v>
      </c>
      <c r="C36" s="2">
        <v>35</v>
      </c>
    </row>
    <row r="37" spans="1:3" x14ac:dyDescent="0.25">
      <c r="A37" s="2">
        <v>36</v>
      </c>
      <c r="B37" s="1" t="s">
        <v>40</v>
      </c>
      <c r="C37" s="2">
        <v>36</v>
      </c>
    </row>
    <row r="38" spans="1:3" x14ac:dyDescent="0.25">
      <c r="A38" s="2">
        <v>37</v>
      </c>
      <c r="B38" s="1" t="s">
        <v>41</v>
      </c>
      <c r="C38" s="2">
        <v>37</v>
      </c>
    </row>
    <row r="39" spans="1:3" x14ac:dyDescent="0.25">
      <c r="A39" s="2">
        <v>38</v>
      </c>
      <c r="B39" s="1" t="s">
        <v>42</v>
      </c>
      <c r="C39" s="2">
        <v>38</v>
      </c>
    </row>
    <row r="40" spans="1:3" x14ac:dyDescent="0.25">
      <c r="A40" s="2">
        <v>39</v>
      </c>
      <c r="B40" s="1" t="s">
        <v>43</v>
      </c>
      <c r="C40" s="2">
        <v>39</v>
      </c>
    </row>
    <row r="41" spans="1:3" x14ac:dyDescent="0.25">
      <c r="A41" s="2">
        <v>40</v>
      </c>
      <c r="B41" s="1" t="s">
        <v>44</v>
      </c>
      <c r="C41" s="2">
        <v>40</v>
      </c>
    </row>
    <row r="42" spans="1:3" x14ac:dyDescent="0.25">
      <c r="A42" s="2">
        <v>41</v>
      </c>
      <c r="B42" s="1" t="s">
        <v>45</v>
      </c>
      <c r="C42" s="2">
        <v>41</v>
      </c>
    </row>
    <row r="43" spans="1:3" ht="18.75" customHeight="1" x14ac:dyDescent="0.25">
      <c r="A43" s="2">
        <v>42</v>
      </c>
      <c r="B43" s="1" t="s">
        <v>46</v>
      </c>
      <c r="C43" s="2">
        <v>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8C288-D954-4835-BEA6-3BF12CCCD7CE}">
  <sheetPr codeName="Sheet4"/>
  <dimension ref="A1:BL136"/>
  <sheetViews>
    <sheetView topLeftCell="V1" workbookViewId="0">
      <selection activeCell="AT19" sqref="AT19"/>
    </sheetView>
  </sheetViews>
  <sheetFormatPr defaultRowHeight="15" x14ac:dyDescent="0.25"/>
  <cols>
    <col min="1" max="1" width="40.85546875" customWidth="1"/>
    <col min="2" max="2" width="51.28515625" bestFit="1" customWidth="1"/>
    <col min="3" max="3" width="26.42578125" bestFit="1" customWidth="1"/>
    <col min="4" max="4" width="18.28515625" bestFit="1" customWidth="1"/>
    <col min="5" max="5" width="23.28515625" bestFit="1" customWidth="1"/>
    <col min="6" max="6" width="32.5703125" bestFit="1" customWidth="1"/>
    <col min="7" max="7" width="31.28515625" bestFit="1" customWidth="1"/>
  </cols>
  <sheetData>
    <row r="1" spans="1:64" x14ac:dyDescent="0.2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1"/>
    </row>
    <row r="2" spans="1:64" x14ac:dyDescent="0.25">
      <c r="A2" s="21" t="s">
        <v>1</v>
      </c>
      <c r="B2" s="22">
        <f>SUM(B4:B36)</f>
        <v>33</v>
      </c>
      <c r="C2" s="22">
        <f t="shared" ref="C2:AP2" si="0">SUM(C4:C36)</f>
        <v>9</v>
      </c>
      <c r="D2" s="22">
        <f t="shared" si="0"/>
        <v>23</v>
      </c>
      <c r="E2" s="22">
        <f t="shared" si="0"/>
        <v>19</v>
      </c>
      <c r="F2" s="22">
        <f t="shared" si="0"/>
        <v>33</v>
      </c>
      <c r="G2" s="22">
        <f t="shared" si="0"/>
        <v>21</v>
      </c>
      <c r="H2" s="22">
        <f t="shared" si="0"/>
        <v>33</v>
      </c>
      <c r="I2" s="22">
        <f t="shared" si="0"/>
        <v>13</v>
      </c>
      <c r="J2" s="22">
        <f t="shared" si="0"/>
        <v>13</v>
      </c>
      <c r="K2" s="22">
        <f t="shared" si="0"/>
        <v>6</v>
      </c>
      <c r="L2" s="22">
        <f t="shared" si="0"/>
        <v>4</v>
      </c>
      <c r="M2" s="22">
        <f t="shared" si="0"/>
        <v>6</v>
      </c>
      <c r="N2" s="22">
        <f t="shared" si="0"/>
        <v>5</v>
      </c>
      <c r="O2" s="22">
        <f t="shared" si="0"/>
        <v>3</v>
      </c>
      <c r="P2" s="22">
        <f t="shared" si="0"/>
        <v>5</v>
      </c>
      <c r="Q2" s="22">
        <f t="shared" si="0"/>
        <v>3</v>
      </c>
      <c r="R2" s="22">
        <f t="shared" si="0"/>
        <v>26</v>
      </c>
      <c r="S2" s="22">
        <f t="shared" si="0"/>
        <v>4</v>
      </c>
      <c r="T2" s="22">
        <f t="shared" si="0"/>
        <v>10</v>
      </c>
      <c r="U2" s="22">
        <f t="shared" si="0"/>
        <v>20</v>
      </c>
      <c r="V2" s="22">
        <f t="shared" si="0"/>
        <v>10</v>
      </c>
      <c r="W2" s="22">
        <f t="shared" si="0"/>
        <v>4</v>
      </c>
      <c r="X2" s="22">
        <f t="shared" si="0"/>
        <v>5</v>
      </c>
      <c r="Y2" s="22">
        <f t="shared" si="0"/>
        <v>6</v>
      </c>
      <c r="Z2" s="22">
        <f t="shared" si="0"/>
        <v>29</v>
      </c>
      <c r="AA2" s="22">
        <f t="shared" si="0"/>
        <v>18</v>
      </c>
      <c r="AB2" s="22">
        <f t="shared" si="0"/>
        <v>12</v>
      </c>
      <c r="AC2" s="22">
        <f t="shared" si="0"/>
        <v>3</v>
      </c>
      <c r="AD2" s="22">
        <f t="shared" si="0"/>
        <v>20</v>
      </c>
      <c r="AE2" s="22">
        <f t="shared" si="0"/>
        <v>9</v>
      </c>
      <c r="AF2" s="22">
        <f t="shared" si="0"/>
        <v>6</v>
      </c>
      <c r="AG2" s="22">
        <f t="shared" si="0"/>
        <v>17</v>
      </c>
      <c r="AH2" s="22">
        <f t="shared" si="0"/>
        <v>2</v>
      </c>
      <c r="AI2" s="22">
        <f t="shared" si="0"/>
        <v>3</v>
      </c>
      <c r="AJ2" s="22">
        <f t="shared" si="0"/>
        <v>2</v>
      </c>
      <c r="AK2" s="22">
        <f t="shared" si="0"/>
        <v>2</v>
      </c>
      <c r="AL2" s="22">
        <f t="shared" si="0"/>
        <v>3</v>
      </c>
      <c r="AM2" s="22">
        <f t="shared" si="0"/>
        <v>24</v>
      </c>
      <c r="AN2" s="22">
        <f t="shared" si="0"/>
        <v>12</v>
      </c>
      <c r="AO2" s="22">
        <f t="shared" si="0"/>
        <v>12</v>
      </c>
      <c r="AP2" s="22">
        <f t="shared" si="0"/>
        <v>29</v>
      </c>
      <c r="AQ2" s="21"/>
      <c r="AR2" s="21"/>
      <c r="AS2" s="21"/>
      <c r="AT2" s="21"/>
      <c r="AU2" s="21"/>
      <c r="AV2" s="21"/>
      <c r="AW2" s="21"/>
      <c r="AX2" s="21"/>
      <c r="AY2" s="21"/>
      <c r="AZ2" s="21"/>
      <c r="BA2" s="21"/>
      <c r="BB2" s="21"/>
      <c r="BC2" s="21"/>
      <c r="BD2" s="21"/>
      <c r="BE2" s="21"/>
      <c r="BF2" s="21"/>
      <c r="BG2" s="21"/>
      <c r="BH2" s="21"/>
      <c r="BI2" s="21"/>
      <c r="BJ2" s="21"/>
      <c r="BK2" s="21"/>
      <c r="BL2" s="1"/>
    </row>
    <row r="3" spans="1:64" x14ac:dyDescent="0.25">
      <c r="A3" s="21" t="s">
        <v>360</v>
      </c>
      <c r="B3" s="21" t="s">
        <v>6</v>
      </c>
      <c r="C3" s="21" t="s">
        <v>7</v>
      </c>
      <c r="D3" s="21" t="s">
        <v>8</v>
      </c>
      <c r="E3" s="21" t="s">
        <v>9</v>
      </c>
      <c r="F3" s="21" t="s">
        <v>10</v>
      </c>
      <c r="G3" s="21" t="s">
        <v>11</v>
      </c>
      <c r="H3" s="21" t="s">
        <v>12</v>
      </c>
      <c r="I3" s="21" t="s">
        <v>13</v>
      </c>
      <c r="J3" s="21" t="s">
        <v>14</v>
      </c>
      <c r="K3" s="21" t="s">
        <v>15</v>
      </c>
      <c r="L3" s="21" t="s">
        <v>16</v>
      </c>
      <c r="M3" s="21" t="s">
        <v>17</v>
      </c>
      <c r="N3" s="21" t="s">
        <v>18</v>
      </c>
      <c r="O3" s="21" t="s">
        <v>19</v>
      </c>
      <c r="P3" s="21" t="s">
        <v>20</v>
      </c>
      <c r="Q3" s="21" t="s">
        <v>21</v>
      </c>
      <c r="R3" s="21" t="s">
        <v>22</v>
      </c>
      <c r="S3" s="21" t="s">
        <v>23</v>
      </c>
      <c r="T3" s="21" t="s">
        <v>24</v>
      </c>
      <c r="U3" s="21" t="s">
        <v>25</v>
      </c>
      <c r="V3" s="21" t="s">
        <v>26</v>
      </c>
      <c r="W3" s="21" t="s">
        <v>27</v>
      </c>
      <c r="X3" s="21" t="s">
        <v>28</v>
      </c>
      <c r="Y3" s="21" t="s">
        <v>29</v>
      </c>
      <c r="Z3" s="21" t="s">
        <v>30</v>
      </c>
      <c r="AA3" s="21" t="s">
        <v>31</v>
      </c>
      <c r="AB3" s="21" t="s">
        <v>32</v>
      </c>
      <c r="AC3" s="21" t="s">
        <v>33</v>
      </c>
      <c r="AD3" s="21" t="s">
        <v>34</v>
      </c>
      <c r="AE3" s="21" t="s">
        <v>35</v>
      </c>
      <c r="AF3" s="21" t="s">
        <v>36</v>
      </c>
      <c r="AG3" s="21" t="s">
        <v>37</v>
      </c>
      <c r="AH3" s="21" t="s">
        <v>38</v>
      </c>
      <c r="AI3" s="21" t="s">
        <v>39</v>
      </c>
      <c r="AJ3" s="21" t="s">
        <v>40</v>
      </c>
      <c r="AK3" s="21" t="s">
        <v>41</v>
      </c>
      <c r="AL3" s="21" t="s">
        <v>42</v>
      </c>
      <c r="AM3" s="21" t="s">
        <v>43</v>
      </c>
      <c r="AN3" s="21" t="s">
        <v>44</v>
      </c>
      <c r="AO3" s="21" t="s">
        <v>45</v>
      </c>
      <c r="AP3" s="21" t="s">
        <v>46</v>
      </c>
      <c r="AQ3" s="21" t="s">
        <v>47</v>
      </c>
      <c r="AR3" s="21"/>
      <c r="AS3" s="21"/>
      <c r="AT3" s="21"/>
      <c r="AU3" s="21"/>
      <c r="AV3" s="21"/>
      <c r="AW3" s="21"/>
      <c r="AX3" s="21"/>
      <c r="AY3" s="21"/>
      <c r="AZ3" s="21"/>
      <c r="BA3" s="21"/>
      <c r="BB3" s="21"/>
      <c r="BC3" s="21"/>
      <c r="BD3" s="21"/>
      <c r="BE3" s="21"/>
      <c r="BF3" s="21"/>
      <c r="BG3" s="21"/>
      <c r="BH3" s="21"/>
      <c r="BI3" s="21"/>
      <c r="BJ3" s="21"/>
      <c r="BK3" s="21"/>
      <c r="BL3" s="1"/>
    </row>
    <row r="4" spans="1:64" x14ac:dyDescent="0.25">
      <c r="A4" s="22">
        <v>201</v>
      </c>
      <c r="B4" s="22">
        <v>1</v>
      </c>
      <c r="C4" s="22"/>
      <c r="D4" s="22"/>
      <c r="E4" s="22"/>
      <c r="F4" s="22">
        <v>1</v>
      </c>
      <c r="G4" s="22">
        <v>1</v>
      </c>
      <c r="H4" s="22">
        <v>1</v>
      </c>
      <c r="I4" s="22">
        <v>1</v>
      </c>
      <c r="J4" s="22"/>
      <c r="K4" s="22">
        <v>1</v>
      </c>
      <c r="L4" s="22">
        <v>1</v>
      </c>
      <c r="M4" s="22">
        <v>1</v>
      </c>
      <c r="N4" s="22">
        <v>1</v>
      </c>
      <c r="O4" s="22"/>
      <c r="P4" s="22"/>
      <c r="Q4" s="22"/>
      <c r="R4" s="22">
        <v>1</v>
      </c>
      <c r="S4" s="22"/>
      <c r="T4" s="22"/>
      <c r="U4" s="22">
        <v>1</v>
      </c>
      <c r="V4" s="22"/>
      <c r="W4" s="22">
        <v>1</v>
      </c>
      <c r="X4" s="22"/>
      <c r="Y4" s="22"/>
      <c r="Z4" s="22"/>
      <c r="AA4" s="22"/>
      <c r="AB4" s="22"/>
      <c r="AC4" s="22"/>
      <c r="AD4" s="22">
        <v>1</v>
      </c>
      <c r="AE4" s="22"/>
      <c r="AF4" s="22"/>
      <c r="AG4" s="22"/>
      <c r="AH4" s="22"/>
      <c r="AI4" s="22"/>
      <c r="AJ4" s="22"/>
      <c r="AK4" s="22"/>
      <c r="AL4" s="22"/>
      <c r="AM4" s="22">
        <v>1</v>
      </c>
      <c r="AN4" s="22"/>
      <c r="AO4" s="22"/>
      <c r="AP4" s="22">
        <v>1</v>
      </c>
      <c r="AQ4" s="21" t="s">
        <v>49</v>
      </c>
      <c r="AR4" s="21" t="s">
        <v>50</v>
      </c>
      <c r="AS4" s="21" t="s">
        <v>51</v>
      </c>
      <c r="AT4" s="21" t="s">
        <v>52</v>
      </c>
      <c r="AU4" s="21" t="s">
        <v>53</v>
      </c>
      <c r="AV4" s="21" t="s">
        <v>54</v>
      </c>
      <c r="AW4" s="21" t="s">
        <v>55</v>
      </c>
      <c r="AX4" s="21" t="s">
        <v>56</v>
      </c>
      <c r="AY4" s="21"/>
      <c r="AZ4" s="21"/>
      <c r="BA4" s="21"/>
      <c r="BB4" s="21"/>
      <c r="BC4" s="21"/>
      <c r="BD4" s="21"/>
      <c r="BE4" s="21"/>
      <c r="BF4" s="21"/>
      <c r="BG4" s="21"/>
      <c r="BH4" s="21"/>
      <c r="BI4" s="21"/>
      <c r="BJ4" s="21"/>
      <c r="BK4" s="21"/>
      <c r="BL4" s="1"/>
    </row>
    <row r="5" spans="1:64" x14ac:dyDescent="0.25">
      <c r="A5" s="22">
        <v>202</v>
      </c>
      <c r="B5" s="22">
        <v>1</v>
      </c>
      <c r="C5" s="22"/>
      <c r="D5" s="22">
        <v>1</v>
      </c>
      <c r="E5" s="22"/>
      <c r="F5" s="22">
        <v>1</v>
      </c>
      <c r="G5" s="22">
        <v>1</v>
      </c>
      <c r="H5" s="22">
        <v>1</v>
      </c>
      <c r="I5" s="22"/>
      <c r="J5" s="22"/>
      <c r="K5" s="22"/>
      <c r="L5" s="22"/>
      <c r="M5" s="22"/>
      <c r="N5" s="22"/>
      <c r="O5" s="22"/>
      <c r="P5" s="22"/>
      <c r="Q5" s="22"/>
      <c r="R5" s="22">
        <v>1</v>
      </c>
      <c r="S5" s="22">
        <v>1</v>
      </c>
      <c r="T5" s="22">
        <v>1</v>
      </c>
      <c r="U5" s="22"/>
      <c r="V5" s="22"/>
      <c r="W5" s="22"/>
      <c r="X5" s="22"/>
      <c r="Y5" s="22"/>
      <c r="Z5" s="22">
        <v>1</v>
      </c>
      <c r="AA5" s="22"/>
      <c r="AB5" s="22">
        <v>1</v>
      </c>
      <c r="AC5" s="22"/>
      <c r="AD5" s="22"/>
      <c r="AE5" s="22"/>
      <c r="AF5" s="22"/>
      <c r="AG5" s="22">
        <v>1</v>
      </c>
      <c r="AH5" s="22"/>
      <c r="AI5" s="22"/>
      <c r="AJ5" s="22"/>
      <c r="AK5" s="22"/>
      <c r="AL5" s="22"/>
      <c r="AM5" s="22"/>
      <c r="AN5" s="22"/>
      <c r="AO5" s="22">
        <v>1</v>
      </c>
      <c r="AP5" s="22">
        <v>1</v>
      </c>
      <c r="AQ5" s="21" t="s">
        <v>49</v>
      </c>
      <c r="AR5" s="21" t="s">
        <v>58</v>
      </c>
      <c r="AS5" s="21" t="s">
        <v>59</v>
      </c>
      <c r="AT5" s="21" t="s">
        <v>60</v>
      </c>
      <c r="AU5" s="21" t="s">
        <v>61</v>
      </c>
      <c r="AV5" s="21" t="s">
        <v>62</v>
      </c>
      <c r="AW5" s="21" t="s">
        <v>63</v>
      </c>
      <c r="AX5" s="21" t="s">
        <v>64</v>
      </c>
      <c r="AY5" s="21" t="s">
        <v>54</v>
      </c>
      <c r="AZ5" s="21" t="s">
        <v>55</v>
      </c>
      <c r="BA5" s="21" t="s">
        <v>56</v>
      </c>
      <c r="BB5" s="21"/>
      <c r="BC5" s="21"/>
      <c r="BD5" s="21"/>
      <c r="BE5" s="21"/>
      <c r="BF5" s="21"/>
      <c r="BG5" s="21"/>
      <c r="BH5" s="21"/>
      <c r="BI5" s="21"/>
      <c r="BJ5" s="21"/>
      <c r="BK5" s="21"/>
      <c r="BL5" s="1"/>
    </row>
    <row r="6" spans="1:64" x14ac:dyDescent="0.25">
      <c r="A6" s="22">
        <v>202.1</v>
      </c>
      <c r="B6" s="22">
        <v>1</v>
      </c>
      <c r="C6" s="22"/>
      <c r="D6" s="22">
        <v>1</v>
      </c>
      <c r="E6" s="22"/>
      <c r="F6" s="22">
        <v>1</v>
      </c>
      <c r="G6" s="22">
        <v>1</v>
      </c>
      <c r="H6" s="22">
        <v>1</v>
      </c>
      <c r="I6" s="22"/>
      <c r="J6" s="22">
        <v>1</v>
      </c>
      <c r="K6" s="22"/>
      <c r="L6" s="22"/>
      <c r="M6" s="22"/>
      <c r="N6" s="22"/>
      <c r="O6" s="22"/>
      <c r="P6" s="22"/>
      <c r="Q6" s="22"/>
      <c r="R6" s="22">
        <v>1</v>
      </c>
      <c r="S6" s="22"/>
      <c r="T6" s="22">
        <v>1</v>
      </c>
      <c r="U6" s="22">
        <v>1</v>
      </c>
      <c r="V6" s="22"/>
      <c r="W6" s="22"/>
      <c r="X6" s="22"/>
      <c r="Y6" s="22"/>
      <c r="Z6" s="22">
        <v>1</v>
      </c>
      <c r="AA6" s="22"/>
      <c r="AB6" s="22"/>
      <c r="AC6" s="22"/>
      <c r="AD6" s="22">
        <v>1</v>
      </c>
      <c r="AE6" s="22"/>
      <c r="AF6" s="22"/>
      <c r="AG6" s="22">
        <v>1</v>
      </c>
      <c r="AH6" s="22"/>
      <c r="AI6" s="22"/>
      <c r="AJ6" s="22"/>
      <c r="AK6" s="22"/>
      <c r="AL6" s="22"/>
      <c r="AM6" s="22">
        <v>1</v>
      </c>
      <c r="AN6" s="22"/>
      <c r="AO6" s="22">
        <v>1</v>
      </c>
      <c r="AP6" s="22">
        <v>1</v>
      </c>
      <c r="AQ6" s="21" t="s">
        <v>49</v>
      </c>
      <c r="AR6" s="21" t="s">
        <v>58</v>
      </c>
      <c r="AS6" s="21" t="s">
        <v>59</v>
      </c>
      <c r="AT6" s="21" t="s">
        <v>60</v>
      </c>
      <c r="AU6" s="21" t="s">
        <v>73</v>
      </c>
      <c r="AV6" s="21" t="s">
        <v>61</v>
      </c>
      <c r="AW6" s="21" t="s">
        <v>62</v>
      </c>
      <c r="AX6" s="21" t="s">
        <v>63</v>
      </c>
      <c r="AY6" s="21" t="s">
        <v>64</v>
      </c>
      <c r="AZ6" s="21" t="s">
        <v>54</v>
      </c>
      <c r="BA6" s="21" t="s">
        <v>55</v>
      </c>
      <c r="BB6" s="21" t="s">
        <v>56</v>
      </c>
      <c r="BC6" s="21"/>
      <c r="BD6" s="21"/>
      <c r="BE6" s="21"/>
      <c r="BF6" s="21"/>
      <c r="BG6" s="21"/>
      <c r="BH6" s="21"/>
      <c r="BI6" s="21"/>
      <c r="BJ6" s="21"/>
      <c r="BK6" s="21"/>
      <c r="BL6" s="1"/>
    </row>
    <row r="7" spans="1:64" x14ac:dyDescent="0.25">
      <c r="A7" s="22">
        <v>203</v>
      </c>
      <c r="B7" s="22">
        <v>1</v>
      </c>
      <c r="C7" s="22"/>
      <c r="D7" s="22">
        <v>1</v>
      </c>
      <c r="E7" s="22">
        <v>1</v>
      </c>
      <c r="F7" s="22">
        <v>1</v>
      </c>
      <c r="G7" s="22">
        <v>1</v>
      </c>
      <c r="H7" s="22">
        <v>1</v>
      </c>
      <c r="I7" s="22"/>
      <c r="J7" s="22">
        <v>1</v>
      </c>
      <c r="K7" s="22">
        <v>1</v>
      </c>
      <c r="L7" s="22"/>
      <c r="M7" s="22">
        <v>1</v>
      </c>
      <c r="N7" s="22">
        <v>1</v>
      </c>
      <c r="O7" s="22"/>
      <c r="P7" s="22"/>
      <c r="Q7" s="22"/>
      <c r="R7" s="22">
        <v>1</v>
      </c>
      <c r="S7" s="22"/>
      <c r="T7" s="22"/>
      <c r="U7" s="22">
        <v>1</v>
      </c>
      <c r="V7" s="22"/>
      <c r="W7" s="22">
        <v>1</v>
      </c>
      <c r="X7" s="22"/>
      <c r="Y7" s="22"/>
      <c r="Z7" s="22">
        <v>1</v>
      </c>
      <c r="AA7" s="22">
        <v>1</v>
      </c>
      <c r="AB7" s="22">
        <v>1</v>
      </c>
      <c r="AC7" s="22"/>
      <c r="AD7" s="22">
        <v>1</v>
      </c>
      <c r="AE7" s="22">
        <v>1</v>
      </c>
      <c r="AF7" s="22"/>
      <c r="AG7" s="22">
        <v>1</v>
      </c>
      <c r="AH7" s="22"/>
      <c r="AI7" s="22"/>
      <c r="AJ7" s="22"/>
      <c r="AK7" s="22"/>
      <c r="AL7" s="22"/>
      <c r="AM7" s="22">
        <v>1</v>
      </c>
      <c r="AN7" s="22"/>
      <c r="AO7" s="22"/>
      <c r="AP7" s="22">
        <v>1</v>
      </c>
      <c r="AQ7" s="21" t="s">
        <v>58</v>
      </c>
      <c r="AR7" s="21" t="s">
        <v>59</v>
      </c>
      <c r="AS7" s="21" t="s">
        <v>60</v>
      </c>
      <c r="AT7" s="21" t="s">
        <v>61</v>
      </c>
      <c r="AU7" s="21" t="s">
        <v>62</v>
      </c>
      <c r="AV7" s="21" t="s">
        <v>63</v>
      </c>
      <c r="AW7" s="21" t="s">
        <v>64</v>
      </c>
      <c r="AX7" s="21" t="s">
        <v>66</v>
      </c>
      <c r="AY7" s="21" t="s">
        <v>54</v>
      </c>
      <c r="AZ7" s="21" t="s">
        <v>55</v>
      </c>
      <c r="BA7" s="21" t="s">
        <v>56</v>
      </c>
      <c r="BB7" s="21"/>
      <c r="BC7" s="21"/>
      <c r="BD7" s="21"/>
      <c r="BE7" s="21"/>
      <c r="BF7" s="21"/>
      <c r="BG7" s="21"/>
      <c r="BH7" s="21"/>
      <c r="BI7" s="21"/>
      <c r="BJ7" s="21"/>
      <c r="BK7" s="21"/>
      <c r="BL7" s="1"/>
    </row>
    <row r="8" spans="1:64" x14ac:dyDescent="0.25">
      <c r="A8" s="22">
        <v>204</v>
      </c>
      <c r="B8" s="22">
        <v>1</v>
      </c>
      <c r="C8" s="22">
        <v>1</v>
      </c>
      <c r="D8" s="22">
        <v>1</v>
      </c>
      <c r="E8" s="22">
        <v>1</v>
      </c>
      <c r="F8" s="22">
        <v>1</v>
      </c>
      <c r="G8" s="22">
        <v>1</v>
      </c>
      <c r="H8" s="22">
        <v>1</v>
      </c>
      <c r="I8" s="22"/>
      <c r="J8" s="22"/>
      <c r="K8" s="22"/>
      <c r="L8" s="22"/>
      <c r="M8" s="22"/>
      <c r="N8" s="22"/>
      <c r="O8" s="22"/>
      <c r="P8" s="22"/>
      <c r="Q8" s="22"/>
      <c r="R8" s="22">
        <v>1</v>
      </c>
      <c r="S8" s="22"/>
      <c r="T8" s="22">
        <v>1</v>
      </c>
      <c r="U8" s="22"/>
      <c r="V8" s="22"/>
      <c r="W8" s="22"/>
      <c r="X8" s="22"/>
      <c r="Y8" s="22"/>
      <c r="Z8" s="22">
        <v>1</v>
      </c>
      <c r="AA8" s="22"/>
      <c r="AB8" s="22"/>
      <c r="AC8" s="22"/>
      <c r="AD8" s="22"/>
      <c r="AE8" s="22"/>
      <c r="AF8" s="22"/>
      <c r="AG8" s="22"/>
      <c r="AH8" s="22"/>
      <c r="AI8" s="22"/>
      <c r="AJ8" s="22"/>
      <c r="AK8" s="22"/>
      <c r="AL8" s="22"/>
      <c r="AM8" s="22">
        <v>1</v>
      </c>
      <c r="AN8" s="22"/>
      <c r="AO8" s="22"/>
      <c r="AP8" s="22">
        <v>1</v>
      </c>
      <c r="AQ8" s="21" t="s">
        <v>68</v>
      </c>
      <c r="AR8" s="21" t="s">
        <v>69</v>
      </c>
      <c r="AS8" s="21" t="s">
        <v>62</v>
      </c>
      <c r="AT8" s="21" t="s">
        <v>70</v>
      </c>
      <c r="AU8" s="21" t="s">
        <v>71</v>
      </c>
      <c r="AV8" s="21" t="s">
        <v>72</v>
      </c>
      <c r="AW8" s="21" t="s">
        <v>58</v>
      </c>
      <c r="AX8" s="21" t="s">
        <v>59</v>
      </c>
      <c r="AY8" s="21" t="s">
        <v>60</v>
      </c>
      <c r="AZ8" s="21" t="s">
        <v>61</v>
      </c>
      <c r="BA8" s="21" t="s">
        <v>62</v>
      </c>
      <c r="BB8" s="21" t="s">
        <v>63</v>
      </c>
      <c r="BC8" s="21" t="s">
        <v>64</v>
      </c>
      <c r="BD8" s="21" t="s">
        <v>54</v>
      </c>
      <c r="BE8" s="21" t="s">
        <v>55</v>
      </c>
      <c r="BF8" s="21" t="s">
        <v>56</v>
      </c>
      <c r="BG8" s="21"/>
      <c r="BH8" s="21"/>
      <c r="BI8" s="21"/>
      <c r="BJ8" s="21"/>
      <c r="BK8" s="21"/>
      <c r="BL8" s="1"/>
    </row>
    <row r="9" spans="1:64" x14ac:dyDescent="0.25">
      <c r="A9" s="22">
        <v>205</v>
      </c>
      <c r="B9" s="22">
        <v>1</v>
      </c>
      <c r="C9" s="22"/>
      <c r="D9" s="22">
        <v>1</v>
      </c>
      <c r="E9" s="22">
        <v>1</v>
      </c>
      <c r="F9" s="22">
        <v>1</v>
      </c>
      <c r="G9" s="22">
        <v>1</v>
      </c>
      <c r="H9" s="22">
        <v>1</v>
      </c>
      <c r="I9" s="22">
        <v>1</v>
      </c>
      <c r="J9" s="22">
        <v>1</v>
      </c>
      <c r="K9" s="22"/>
      <c r="L9" s="22"/>
      <c r="M9" s="22"/>
      <c r="N9" s="22"/>
      <c r="O9" s="22"/>
      <c r="P9" s="22"/>
      <c r="Q9" s="22"/>
      <c r="R9" s="22">
        <v>1</v>
      </c>
      <c r="S9" s="22"/>
      <c r="T9" s="22">
        <v>1</v>
      </c>
      <c r="U9" s="22">
        <v>1</v>
      </c>
      <c r="V9" s="22"/>
      <c r="W9" s="22"/>
      <c r="X9" s="22"/>
      <c r="Y9" s="22">
        <v>1</v>
      </c>
      <c r="Z9" s="22">
        <v>1</v>
      </c>
      <c r="AA9" s="22">
        <v>1</v>
      </c>
      <c r="AB9" s="22">
        <v>1</v>
      </c>
      <c r="AC9" s="22"/>
      <c r="AD9" s="22">
        <v>1</v>
      </c>
      <c r="AE9" s="22"/>
      <c r="AF9" s="22"/>
      <c r="AG9" s="22">
        <v>1</v>
      </c>
      <c r="AH9" s="22"/>
      <c r="AI9" s="22"/>
      <c r="AJ9" s="22"/>
      <c r="AK9" s="22"/>
      <c r="AL9" s="22"/>
      <c r="AM9" s="22">
        <v>1</v>
      </c>
      <c r="AN9" s="22"/>
      <c r="AO9" s="22">
        <v>1</v>
      </c>
      <c r="AP9" s="22">
        <v>1</v>
      </c>
      <c r="AQ9" s="21" t="s">
        <v>49</v>
      </c>
      <c r="AR9" s="21" t="s">
        <v>58</v>
      </c>
      <c r="AS9" s="21" t="s">
        <v>59</v>
      </c>
      <c r="AT9" s="21" t="s">
        <v>60</v>
      </c>
      <c r="AU9" s="21" t="s">
        <v>61</v>
      </c>
      <c r="AV9" s="21" t="s">
        <v>73</v>
      </c>
      <c r="AW9" s="21" t="s">
        <v>62</v>
      </c>
      <c r="AX9" s="21" t="s">
        <v>63</v>
      </c>
      <c r="AY9" s="21" t="s">
        <v>64</v>
      </c>
      <c r="AZ9" s="21" t="s">
        <v>74</v>
      </c>
      <c r="BA9" s="21" t="s">
        <v>54</v>
      </c>
      <c r="BB9" s="21" t="s">
        <v>75</v>
      </c>
      <c r="BC9" s="21" t="s">
        <v>76</v>
      </c>
      <c r="BD9" s="21" t="s">
        <v>55</v>
      </c>
      <c r="BE9" s="21" t="s">
        <v>56</v>
      </c>
      <c r="BF9" s="21"/>
      <c r="BG9" s="21"/>
      <c r="BH9" s="21"/>
      <c r="BI9" s="21"/>
      <c r="BJ9" s="21"/>
      <c r="BK9" s="21"/>
      <c r="BL9" s="1"/>
    </row>
    <row r="10" spans="1:64" x14ac:dyDescent="0.25">
      <c r="A10" s="22">
        <v>205.1</v>
      </c>
      <c r="B10" s="22">
        <v>1</v>
      </c>
      <c r="C10" s="22">
        <v>1</v>
      </c>
      <c r="D10" s="22"/>
      <c r="E10" s="22"/>
      <c r="F10" s="22">
        <v>1</v>
      </c>
      <c r="G10" s="22">
        <v>1</v>
      </c>
      <c r="H10" s="22">
        <v>1</v>
      </c>
      <c r="I10" s="22">
        <v>1</v>
      </c>
      <c r="J10" s="22">
        <v>1</v>
      </c>
      <c r="K10" s="22"/>
      <c r="L10" s="22"/>
      <c r="M10" s="22"/>
      <c r="N10" s="22"/>
      <c r="O10" s="22"/>
      <c r="P10" s="22"/>
      <c r="Q10" s="22"/>
      <c r="R10" s="22">
        <v>1</v>
      </c>
      <c r="S10" s="22"/>
      <c r="T10" s="22">
        <v>1</v>
      </c>
      <c r="U10" s="22">
        <v>1</v>
      </c>
      <c r="V10" s="22">
        <v>1</v>
      </c>
      <c r="W10" s="22"/>
      <c r="X10" s="22"/>
      <c r="Y10" s="22">
        <v>1</v>
      </c>
      <c r="Z10" s="22">
        <v>1</v>
      </c>
      <c r="AA10" s="22">
        <v>1</v>
      </c>
      <c r="AB10" s="22">
        <v>1</v>
      </c>
      <c r="AC10" s="22"/>
      <c r="AD10" s="22">
        <v>1</v>
      </c>
      <c r="AE10" s="22"/>
      <c r="AF10" s="22"/>
      <c r="AG10" s="22">
        <v>1</v>
      </c>
      <c r="AH10" s="22"/>
      <c r="AI10" s="22"/>
      <c r="AJ10" s="22">
        <v>1</v>
      </c>
      <c r="AK10" s="22"/>
      <c r="AL10" s="22"/>
      <c r="AM10" s="22">
        <v>1</v>
      </c>
      <c r="AN10" s="22"/>
      <c r="AO10" s="22"/>
      <c r="AP10" s="22"/>
      <c r="AQ10" s="21" t="s">
        <v>78</v>
      </c>
      <c r="AR10" s="21" t="s">
        <v>49</v>
      </c>
      <c r="AS10" s="21" t="s">
        <v>58</v>
      </c>
      <c r="AT10" s="21" t="s">
        <v>59</v>
      </c>
      <c r="AU10" s="21" t="s">
        <v>60</v>
      </c>
      <c r="AV10" s="21" t="s">
        <v>61</v>
      </c>
      <c r="AW10" s="21" t="s">
        <v>73</v>
      </c>
      <c r="AX10" s="21" t="s">
        <v>62</v>
      </c>
      <c r="AY10" s="21" t="s">
        <v>63</v>
      </c>
      <c r="AZ10" s="21" t="s">
        <v>64</v>
      </c>
      <c r="BA10" s="21" t="s">
        <v>74</v>
      </c>
      <c r="BB10" s="21" t="s">
        <v>54</v>
      </c>
      <c r="BC10" s="21" t="s">
        <v>55</v>
      </c>
      <c r="BD10" s="21" t="s">
        <v>56</v>
      </c>
      <c r="BE10" s="21"/>
      <c r="BF10" s="21"/>
      <c r="BG10" s="21"/>
      <c r="BH10" s="21"/>
      <c r="BI10" s="21"/>
      <c r="BJ10" s="21"/>
      <c r="BK10" s="21"/>
      <c r="BL10" s="1"/>
    </row>
    <row r="11" spans="1:64" x14ac:dyDescent="0.25">
      <c r="A11" s="22">
        <v>206</v>
      </c>
      <c r="B11" s="22">
        <v>1</v>
      </c>
      <c r="C11" s="22"/>
      <c r="D11" s="22">
        <v>1</v>
      </c>
      <c r="E11" s="22">
        <v>1</v>
      </c>
      <c r="F11" s="22">
        <v>1</v>
      </c>
      <c r="G11" s="22">
        <v>1</v>
      </c>
      <c r="H11" s="22">
        <v>1</v>
      </c>
      <c r="I11" s="22">
        <v>1</v>
      </c>
      <c r="J11" s="22">
        <v>1</v>
      </c>
      <c r="K11" s="22"/>
      <c r="L11" s="22"/>
      <c r="M11" s="22"/>
      <c r="N11" s="22"/>
      <c r="O11" s="22"/>
      <c r="P11" s="22"/>
      <c r="Q11" s="22"/>
      <c r="R11" s="22">
        <v>1</v>
      </c>
      <c r="S11" s="22">
        <v>1</v>
      </c>
      <c r="T11" s="22">
        <v>1</v>
      </c>
      <c r="U11" s="22"/>
      <c r="V11" s="22"/>
      <c r="W11" s="22"/>
      <c r="X11" s="22"/>
      <c r="Y11" s="22"/>
      <c r="Z11" s="22">
        <v>1</v>
      </c>
      <c r="AA11" s="22">
        <v>1</v>
      </c>
      <c r="AB11" s="22"/>
      <c r="AC11" s="22"/>
      <c r="AD11" s="22"/>
      <c r="AE11" s="22"/>
      <c r="AF11" s="22"/>
      <c r="AG11" s="22"/>
      <c r="AH11" s="22"/>
      <c r="AI11" s="22"/>
      <c r="AJ11" s="22"/>
      <c r="AK11" s="22"/>
      <c r="AL11" s="22"/>
      <c r="AM11" s="22">
        <v>1</v>
      </c>
      <c r="AN11" s="22"/>
      <c r="AO11" s="22">
        <v>1</v>
      </c>
      <c r="AP11" s="22">
        <v>1</v>
      </c>
      <c r="AQ11" s="21" t="s">
        <v>79</v>
      </c>
      <c r="AR11" s="21" t="s">
        <v>80</v>
      </c>
      <c r="AS11" s="21" t="s">
        <v>81</v>
      </c>
      <c r="AT11" s="21" t="s">
        <v>82</v>
      </c>
      <c r="AU11" s="21" t="s">
        <v>83</v>
      </c>
      <c r="AV11" s="21" t="s">
        <v>84</v>
      </c>
      <c r="AW11" s="21" t="s">
        <v>85</v>
      </c>
      <c r="AX11" s="21" t="s">
        <v>86</v>
      </c>
      <c r="AY11" s="21" t="s">
        <v>87</v>
      </c>
      <c r="AZ11" s="21" t="s">
        <v>88</v>
      </c>
      <c r="BA11" s="21" t="s">
        <v>89</v>
      </c>
      <c r="BB11" s="21" t="s">
        <v>54</v>
      </c>
      <c r="BC11" s="21" t="s">
        <v>55</v>
      </c>
      <c r="BD11" s="21" t="s">
        <v>56</v>
      </c>
      <c r="BE11" s="21"/>
      <c r="BF11" s="21"/>
      <c r="BG11" s="21"/>
      <c r="BH11" s="21"/>
      <c r="BI11" s="21"/>
      <c r="BJ11" s="21"/>
      <c r="BK11" s="21"/>
      <c r="BL11" s="1"/>
    </row>
    <row r="12" spans="1:64" x14ac:dyDescent="0.25">
      <c r="A12" s="22">
        <v>207</v>
      </c>
      <c r="B12" s="22">
        <v>1</v>
      </c>
      <c r="C12" s="22"/>
      <c r="D12" s="22"/>
      <c r="E12" s="22"/>
      <c r="F12" s="22">
        <v>1</v>
      </c>
      <c r="G12" s="22"/>
      <c r="H12" s="22">
        <v>1</v>
      </c>
      <c r="I12" s="22"/>
      <c r="J12" s="22"/>
      <c r="K12" s="22"/>
      <c r="L12" s="22"/>
      <c r="M12" s="22"/>
      <c r="N12" s="22"/>
      <c r="O12" s="22"/>
      <c r="P12" s="22"/>
      <c r="Q12" s="22">
        <v>1</v>
      </c>
      <c r="R12" s="22">
        <v>1</v>
      </c>
      <c r="S12" s="22"/>
      <c r="T12" s="22"/>
      <c r="U12" s="22">
        <v>1</v>
      </c>
      <c r="V12" s="22">
        <v>1</v>
      </c>
      <c r="W12" s="22"/>
      <c r="X12" s="22"/>
      <c r="Y12" s="22"/>
      <c r="Z12" s="22">
        <v>1</v>
      </c>
      <c r="AA12" s="22"/>
      <c r="AB12" s="22"/>
      <c r="AC12" s="22"/>
      <c r="AD12" s="22">
        <v>1</v>
      </c>
      <c r="AE12" s="22"/>
      <c r="AF12" s="22"/>
      <c r="AG12" s="22">
        <v>1</v>
      </c>
      <c r="AH12" s="22"/>
      <c r="AI12" s="22"/>
      <c r="AJ12" s="22"/>
      <c r="AK12" s="22"/>
      <c r="AL12" s="22"/>
      <c r="AM12" s="22">
        <v>1</v>
      </c>
      <c r="AN12" s="22"/>
      <c r="AO12" s="22"/>
      <c r="AP12" s="22">
        <v>1</v>
      </c>
      <c r="AQ12" s="21" t="s">
        <v>91</v>
      </c>
      <c r="AR12" s="21" t="s">
        <v>92</v>
      </c>
      <c r="AS12" s="21" t="s">
        <v>58</v>
      </c>
      <c r="AT12" s="21" t="s">
        <v>93</v>
      </c>
      <c r="AU12" s="21" t="s">
        <v>94</v>
      </c>
      <c r="AV12" s="21" t="s">
        <v>95</v>
      </c>
      <c r="AW12" s="21" t="s">
        <v>96</v>
      </c>
      <c r="AX12" s="21" t="s">
        <v>97</v>
      </c>
      <c r="AY12" s="21" t="s">
        <v>98</v>
      </c>
      <c r="AZ12" s="21" t="s">
        <v>99</v>
      </c>
      <c r="BA12" s="21" t="s">
        <v>100</v>
      </c>
      <c r="BB12" s="21" t="s">
        <v>101</v>
      </c>
      <c r="BC12" s="21" t="s">
        <v>102</v>
      </c>
      <c r="BD12" s="21" t="s">
        <v>54</v>
      </c>
      <c r="BE12" s="21" t="s">
        <v>55</v>
      </c>
      <c r="BF12" s="21" t="s">
        <v>56</v>
      </c>
      <c r="BG12" s="21"/>
      <c r="BH12" s="21"/>
      <c r="BI12" s="21"/>
      <c r="BJ12" s="21"/>
      <c r="BK12" s="21"/>
      <c r="BL12" s="1"/>
    </row>
    <row r="13" spans="1:64" x14ac:dyDescent="0.25">
      <c r="A13" s="22">
        <v>208</v>
      </c>
      <c r="B13" s="22">
        <v>1</v>
      </c>
      <c r="C13" s="22"/>
      <c r="D13" s="22">
        <v>1</v>
      </c>
      <c r="E13" s="22">
        <v>1</v>
      </c>
      <c r="F13" s="22">
        <v>1</v>
      </c>
      <c r="G13" s="22"/>
      <c r="H13" s="22">
        <v>1</v>
      </c>
      <c r="I13" s="22">
        <v>1</v>
      </c>
      <c r="J13" s="22"/>
      <c r="K13" s="22">
        <v>1</v>
      </c>
      <c r="L13" s="22"/>
      <c r="M13" s="22">
        <v>1</v>
      </c>
      <c r="N13" s="22"/>
      <c r="O13" s="22"/>
      <c r="P13" s="22"/>
      <c r="Q13" s="22"/>
      <c r="R13" s="22"/>
      <c r="S13" s="22"/>
      <c r="T13" s="22"/>
      <c r="U13" s="22"/>
      <c r="V13" s="22"/>
      <c r="W13" s="22"/>
      <c r="X13" s="22"/>
      <c r="Y13" s="22"/>
      <c r="Z13" s="22">
        <v>1</v>
      </c>
      <c r="AA13" s="22"/>
      <c r="AB13" s="22">
        <v>1</v>
      </c>
      <c r="AC13" s="22"/>
      <c r="AD13" s="22"/>
      <c r="AE13" s="22"/>
      <c r="AF13" s="22"/>
      <c r="AG13" s="22"/>
      <c r="AH13" s="22"/>
      <c r="AI13" s="22"/>
      <c r="AJ13" s="22"/>
      <c r="AK13" s="22"/>
      <c r="AL13" s="22"/>
      <c r="AM13" s="22"/>
      <c r="AN13" s="22"/>
      <c r="AO13" s="22"/>
      <c r="AP13" s="22">
        <v>1</v>
      </c>
      <c r="AQ13" s="21" t="s">
        <v>103</v>
      </c>
      <c r="AR13" s="21" t="s">
        <v>104</v>
      </c>
      <c r="AS13" s="21" t="s">
        <v>105</v>
      </c>
      <c r="AT13" s="21" t="s">
        <v>106</v>
      </c>
      <c r="AU13" s="21" t="s">
        <v>107</v>
      </c>
      <c r="AV13" s="21" t="s">
        <v>108</v>
      </c>
      <c r="AW13" s="21" t="s">
        <v>54</v>
      </c>
      <c r="AX13" s="21" t="s">
        <v>55</v>
      </c>
      <c r="AY13" s="21" t="s">
        <v>56</v>
      </c>
      <c r="AZ13" s="21"/>
      <c r="BA13" s="21"/>
      <c r="BB13" s="21"/>
      <c r="BC13" s="21"/>
      <c r="BD13" s="21"/>
      <c r="BE13" s="21"/>
      <c r="BF13" s="21"/>
      <c r="BG13" s="21"/>
      <c r="BH13" s="21"/>
      <c r="BI13" s="21"/>
      <c r="BJ13" s="21"/>
      <c r="BK13" s="21"/>
      <c r="BL13" s="1"/>
    </row>
    <row r="14" spans="1:64" x14ac:dyDescent="0.25">
      <c r="A14" s="22">
        <v>209</v>
      </c>
      <c r="B14" s="22">
        <v>1</v>
      </c>
      <c r="C14" s="22"/>
      <c r="D14" s="22">
        <v>1</v>
      </c>
      <c r="E14" s="22">
        <v>1</v>
      </c>
      <c r="F14" s="22">
        <v>1</v>
      </c>
      <c r="G14" s="22">
        <v>1</v>
      </c>
      <c r="H14" s="22">
        <v>1</v>
      </c>
      <c r="I14" s="22">
        <v>1</v>
      </c>
      <c r="J14" s="22"/>
      <c r="K14" s="22">
        <v>1</v>
      </c>
      <c r="L14" s="22">
        <v>1</v>
      </c>
      <c r="M14" s="22">
        <v>1</v>
      </c>
      <c r="N14" s="22"/>
      <c r="O14" s="22"/>
      <c r="P14" s="22"/>
      <c r="Q14" s="22"/>
      <c r="R14" s="22">
        <v>1</v>
      </c>
      <c r="S14" s="22">
        <v>1</v>
      </c>
      <c r="T14" s="22">
        <v>1</v>
      </c>
      <c r="U14" s="22">
        <v>1</v>
      </c>
      <c r="V14" s="22"/>
      <c r="W14" s="22">
        <v>1</v>
      </c>
      <c r="X14" s="22"/>
      <c r="Y14" s="22"/>
      <c r="Z14" s="22">
        <v>1</v>
      </c>
      <c r="AA14" s="22">
        <v>1</v>
      </c>
      <c r="AB14" s="22"/>
      <c r="AC14" s="22"/>
      <c r="AD14" s="22">
        <v>1</v>
      </c>
      <c r="AE14" s="22"/>
      <c r="AF14" s="22"/>
      <c r="AG14" s="22"/>
      <c r="AH14" s="22"/>
      <c r="AI14" s="22"/>
      <c r="AJ14" s="22"/>
      <c r="AK14" s="22"/>
      <c r="AL14" s="22"/>
      <c r="AM14" s="22">
        <v>1</v>
      </c>
      <c r="AN14" s="22"/>
      <c r="AO14" s="22"/>
      <c r="AP14" s="22">
        <v>1</v>
      </c>
      <c r="AQ14" s="21" t="s">
        <v>110</v>
      </c>
      <c r="AR14" s="21" t="s">
        <v>111</v>
      </c>
      <c r="AS14" s="21" t="s">
        <v>112</v>
      </c>
      <c r="AT14" s="21" t="s">
        <v>113</v>
      </c>
      <c r="AU14" s="21" t="s">
        <v>114</v>
      </c>
      <c r="AV14" s="21" t="s">
        <v>115</v>
      </c>
      <c r="AW14" s="21" t="s">
        <v>116</v>
      </c>
      <c r="AX14" s="21" t="s">
        <v>117</v>
      </c>
      <c r="AY14" s="21" t="s">
        <v>118</v>
      </c>
      <c r="AZ14" s="21" t="s">
        <v>119</v>
      </c>
      <c r="BA14" s="21" t="s">
        <v>120</v>
      </c>
      <c r="BB14" s="21" t="s">
        <v>121</v>
      </c>
      <c r="BC14" s="21" t="s">
        <v>122</v>
      </c>
      <c r="BD14" s="21" t="s">
        <v>54</v>
      </c>
      <c r="BE14" s="21" t="s">
        <v>55</v>
      </c>
      <c r="BF14" s="21" t="s">
        <v>56</v>
      </c>
      <c r="BG14" s="21"/>
      <c r="BH14" s="21"/>
      <c r="BI14" s="21"/>
      <c r="BJ14" s="21"/>
      <c r="BK14" s="21"/>
      <c r="BL14" s="1"/>
    </row>
    <row r="15" spans="1:64" x14ac:dyDescent="0.25">
      <c r="A15" s="22">
        <v>210</v>
      </c>
      <c r="B15" s="22">
        <v>1</v>
      </c>
      <c r="C15" s="22"/>
      <c r="D15" s="22">
        <v>1</v>
      </c>
      <c r="E15" s="22">
        <v>1</v>
      </c>
      <c r="F15" s="22">
        <v>1</v>
      </c>
      <c r="G15" s="22">
        <v>1</v>
      </c>
      <c r="H15" s="22">
        <v>1</v>
      </c>
      <c r="I15" s="22">
        <v>1</v>
      </c>
      <c r="J15" s="22"/>
      <c r="K15" s="22">
        <v>1</v>
      </c>
      <c r="L15" s="22">
        <v>1</v>
      </c>
      <c r="M15" s="22">
        <v>1</v>
      </c>
      <c r="N15" s="22">
        <v>1</v>
      </c>
      <c r="O15" s="22"/>
      <c r="P15" s="22"/>
      <c r="Q15" s="22"/>
      <c r="R15" s="22">
        <v>1</v>
      </c>
      <c r="S15" s="22">
        <v>1</v>
      </c>
      <c r="T15" s="22">
        <v>1</v>
      </c>
      <c r="U15" s="22">
        <v>1</v>
      </c>
      <c r="V15" s="22"/>
      <c r="W15" s="22">
        <v>1</v>
      </c>
      <c r="X15" s="22"/>
      <c r="Y15" s="22"/>
      <c r="Z15" s="22">
        <v>1</v>
      </c>
      <c r="AA15" s="22"/>
      <c r="AB15" s="22"/>
      <c r="AC15" s="22"/>
      <c r="AD15" s="22">
        <v>1</v>
      </c>
      <c r="AE15" s="22"/>
      <c r="AF15" s="22"/>
      <c r="AG15" s="22"/>
      <c r="AH15" s="22"/>
      <c r="AI15" s="22">
        <v>1</v>
      </c>
      <c r="AJ15" s="22"/>
      <c r="AK15" s="22"/>
      <c r="AL15" s="22"/>
      <c r="AM15" s="22">
        <v>1</v>
      </c>
      <c r="AN15" s="22"/>
      <c r="AO15" s="22"/>
      <c r="AP15" s="22">
        <v>1</v>
      </c>
      <c r="AQ15" s="21" t="s">
        <v>110</v>
      </c>
      <c r="AR15" s="21" t="s">
        <v>111</v>
      </c>
      <c r="AS15" s="21" t="s">
        <v>112</v>
      </c>
      <c r="AT15" s="21" t="s">
        <v>113</v>
      </c>
      <c r="AU15" s="21" t="s">
        <v>114</v>
      </c>
      <c r="AV15" s="21" t="s">
        <v>115</v>
      </c>
      <c r="AW15" s="21" t="s">
        <v>116</v>
      </c>
      <c r="AX15" s="21" t="s">
        <v>117</v>
      </c>
      <c r="AY15" s="21" t="s">
        <v>118</v>
      </c>
      <c r="AZ15" s="21" t="s">
        <v>119</v>
      </c>
      <c r="BA15" s="21" t="s">
        <v>120</v>
      </c>
      <c r="BB15" s="21" t="s">
        <v>124</v>
      </c>
      <c r="BC15" s="21" t="s">
        <v>125</v>
      </c>
      <c r="BD15" s="21" t="s">
        <v>126</v>
      </c>
      <c r="BE15" s="21" t="s">
        <v>54</v>
      </c>
      <c r="BF15" s="21" t="s">
        <v>55</v>
      </c>
      <c r="BG15" s="21" t="s">
        <v>56</v>
      </c>
      <c r="BH15" s="21"/>
      <c r="BI15" s="21"/>
      <c r="BJ15" s="21"/>
      <c r="BK15" s="21"/>
      <c r="BL15" s="1"/>
    </row>
    <row r="16" spans="1:64" x14ac:dyDescent="0.25">
      <c r="A16" s="22">
        <v>211</v>
      </c>
      <c r="B16" s="22">
        <v>1</v>
      </c>
      <c r="C16" s="22">
        <v>1</v>
      </c>
      <c r="D16" s="22">
        <v>1</v>
      </c>
      <c r="E16" s="22">
        <v>1</v>
      </c>
      <c r="F16" s="22">
        <v>1</v>
      </c>
      <c r="G16" s="22"/>
      <c r="H16" s="22">
        <v>1</v>
      </c>
      <c r="I16" s="22"/>
      <c r="J16" s="22"/>
      <c r="K16" s="22"/>
      <c r="L16" s="22"/>
      <c r="M16" s="22"/>
      <c r="N16" s="22"/>
      <c r="O16" s="22"/>
      <c r="P16" s="22"/>
      <c r="Q16" s="22"/>
      <c r="R16" s="22"/>
      <c r="S16" s="22"/>
      <c r="T16" s="22"/>
      <c r="U16" s="22"/>
      <c r="V16" s="22"/>
      <c r="W16" s="22"/>
      <c r="X16" s="22">
        <v>1</v>
      </c>
      <c r="Y16" s="22"/>
      <c r="Z16" s="22">
        <v>1</v>
      </c>
      <c r="AA16" s="22">
        <v>1</v>
      </c>
      <c r="AB16" s="22"/>
      <c r="AC16" s="22"/>
      <c r="AD16" s="22"/>
      <c r="AE16" s="22">
        <v>1</v>
      </c>
      <c r="AF16" s="22"/>
      <c r="AG16" s="22"/>
      <c r="AH16" s="22"/>
      <c r="AI16" s="22"/>
      <c r="AJ16" s="22"/>
      <c r="AK16" s="22">
        <v>1</v>
      </c>
      <c r="AL16" s="22"/>
      <c r="AM16" s="22">
        <v>1</v>
      </c>
      <c r="AN16" s="22"/>
      <c r="AO16" s="22">
        <v>1</v>
      </c>
      <c r="AP16" s="22">
        <v>1</v>
      </c>
      <c r="AQ16" s="21" t="s">
        <v>128</v>
      </c>
      <c r="AR16" s="21" t="s">
        <v>129</v>
      </c>
      <c r="AS16" s="21" t="s">
        <v>130</v>
      </c>
      <c r="AT16" s="21" t="s">
        <v>131</v>
      </c>
      <c r="AU16" s="21" t="s">
        <v>132</v>
      </c>
      <c r="AV16" s="21" t="s">
        <v>133</v>
      </c>
      <c r="AW16" s="21" t="s">
        <v>134</v>
      </c>
      <c r="AX16" s="21" t="s">
        <v>135</v>
      </c>
      <c r="AY16" s="21" t="s">
        <v>54</v>
      </c>
      <c r="AZ16" s="21" t="s">
        <v>55</v>
      </c>
      <c r="BA16" s="21" t="s">
        <v>56</v>
      </c>
      <c r="BB16" s="21"/>
      <c r="BC16" s="21"/>
      <c r="BD16" s="21"/>
      <c r="BE16" s="21"/>
      <c r="BF16" s="21"/>
      <c r="BG16" s="21"/>
      <c r="BH16" s="21"/>
      <c r="BI16" s="21"/>
      <c r="BJ16" s="21"/>
      <c r="BK16" s="21"/>
      <c r="BL16" s="1"/>
    </row>
    <row r="17" spans="1:64" x14ac:dyDescent="0.25">
      <c r="A17" s="22">
        <v>301</v>
      </c>
      <c r="B17" s="22">
        <v>1</v>
      </c>
      <c r="C17" s="22"/>
      <c r="D17" s="22"/>
      <c r="E17" s="22"/>
      <c r="F17" s="22">
        <v>1</v>
      </c>
      <c r="G17" s="22"/>
      <c r="H17" s="22">
        <v>1</v>
      </c>
      <c r="I17" s="22"/>
      <c r="J17" s="22"/>
      <c r="K17" s="22"/>
      <c r="L17" s="22"/>
      <c r="M17" s="22"/>
      <c r="N17" s="22"/>
      <c r="O17" s="22"/>
      <c r="P17" s="22"/>
      <c r="Q17" s="22"/>
      <c r="R17" s="22">
        <v>1</v>
      </c>
      <c r="S17" s="22"/>
      <c r="T17" s="22"/>
      <c r="U17" s="22">
        <v>1</v>
      </c>
      <c r="V17" s="22">
        <v>1</v>
      </c>
      <c r="W17" s="22"/>
      <c r="X17" s="22"/>
      <c r="Y17" s="22">
        <v>1</v>
      </c>
      <c r="Z17" s="22"/>
      <c r="AA17" s="22"/>
      <c r="AB17" s="22"/>
      <c r="AC17" s="22"/>
      <c r="AD17" s="22">
        <v>1</v>
      </c>
      <c r="AE17" s="22"/>
      <c r="AF17" s="22"/>
      <c r="AG17" s="22"/>
      <c r="AH17" s="22"/>
      <c r="AI17" s="22"/>
      <c r="AJ17" s="22"/>
      <c r="AK17" s="22"/>
      <c r="AL17" s="22"/>
      <c r="AM17" s="22"/>
      <c r="AN17" s="22">
        <v>1</v>
      </c>
      <c r="AO17" s="22"/>
      <c r="AP17" s="22">
        <v>1</v>
      </c>
      <c r="AQ17" s="21" t="s">
        <v>137</v>
      </c>
      <c r="AR17" s="21" t="s">
        <v>138</v>
      </c>
      <c r="AS17" s="21" t="s">
        <v>139</v>
      </c>
      <c r="AT17" s="21" t="s">
        <v>140</v>
      </c>
      <c r="AU17" s="21" t="s">
        <v>141</v>
      </c>
      <c r="AV17" s="21" t="s">
        <v>142</v>
      </c>
      <c r="AW17" s="21" t="s">
        <v>143</v>
      </c>
      <c r="AX17" s="21" t="s">
        <v>144</v>
      </c>
      <c r="AY17" s="21" t="s">
        <v>54</v>
      </c>
      <c r="AZ17" s="21" t="s">
        <v>55</v>
      </c>
      <c r="BA17" s="21" t="s">
        <v>56</v>
      </c>
      <c r="BB17" s="21"/>
      <c r="BC17" s="21"/>
      <c r="BD17" s="21"/>
      <c r="BE17" s="21"/>
      <c r="BF17" s="21"/>
      <c r="BG17" s="21"/>
      <c r="BH17" s="21"/>
      <c r="BI17" s="21"/>
      <c r="BJ17" s="21"/>
      <c r="BK17" s="21"/>
      <c r="BL17" s="1"/>
    </row>
    <row r="18" spans="1:64" x14ac:dyDescent="0.25">
      <c r="A18" s="22">
        <v>302</v>
      </c>
      <c r="B18" s="22">
        <v>1</v>
      </c>
      <c r="C18" s="22"/>
      <c r="D18" s="22">
        <v>1</v>
      </c>
      <c r="E18" s="22"/>
      <c r="F18" s="22">
        <v>1</v>
      </c>
      <c r="G18" s="22"/>
      <c r="H18" s="22">
        <v>1</v>
      </c>
      <c r="I18" s="22"/>
      <c r="J18" s="22"/>
      <c r="K18" s="22"/>
      <c r="L18" s="22"/>
      <c r="M18" s="22"/>
      <c r="N18" s="22"/>
      <c r="O18" s="22">
        <v>1</v>
      </c>
      <c r="P18" s="22">
        <v>1</v>
      </c>
      <c r="Q18" s="22"/>
      <c r="R18" s="22">
        <v>1</v>
      </c>
      <c r="S18" s="22"/>
      <c r="T18" s="22"/>
      <c r="U18" s="22">
        <v>1</v>
      </c>
      <c r="V18" s="22"/>
      <c r="W18" s="22"/>
      <c r="X18" s="22"/>
      <c r="Y18" s="22"/>
      <c r="Z18" s="22">
        <v>1</v>
      </c>
      <c r="AA18" s="22">
        <v>1</v>
      </c>
      <c r="AB18" s="22"/>
      <c r="AC18" s="22"/>
      <c r="AD18" s="22">
        <v>1</v>
      </c>
      <c r="AE18" s="22"/>
      <c r="AF18" s="22"/>
      <c r="AG18" s="22"/>
      <c r="AH18" s="22"/>
      <c r="AI18" s="22"/>
      <c r="AJ18" s="22"/>
      <c r="AK18" s="22"/>
      <c r="AL18" s="22"/>
      <c r="AM18" s="22"/>
      <c r="AN18" s="22"/>
      <c r="AO18" s="22"/>
      <c r="AP18" s="22">
        <v>1</v>
      </c>
      <c r="AQ18" s="21" t="s">
        <v>146</v>
      </c>
      <c r="AR18" s="21" t="s">
        <v>147</v>
      </c>
      <c r="AS18" s="21" t="s">
        <v>148</v>
      </c>
      <c r="AT18" s="21" t="s">
        <v>149</v>
      </c>
      <c r="AU18" s="21" t="s">
        <v>150</v>
      </c>
      <c r="AV18" s="21" t="s">
        <v>54</v>
      </c>
      <c r="AW18" s="21" t="s">
        <v>55</v>
      </c>
      <c r="AX18" s="21" t="s">
        <v>56</v>
      </c>
      <c r="AY18" s="21"/>
      <c r="AZ18" s="21"/>
      <c r="BA18" s="21"/>
      <c r="BB18" s="21"/>
      <c r="BC18" s="21"/>
      <c r="BD18" s="21"/>
      <c r="BE18" s="21"/>
      <c r="BF18" s="21"/>
      <c r="BG18" s="21"/>
      <c r="BH18" s="21"/>
      <c r="BI18" s="21"/>
      <c r="BJ18" s="21"/>
      <c r="BK18" s="21"/>
      <c r="BL18" s="1"/>
    </row>
    <row r="19" spans="1:64" x14ac:dyDescent="0.25">
      <c r="A19" s="22">
        <v>303</v>
      </c>
      <c r="B19" s="22">
        <v>1</v>
      </c>
      <c r="C19" s="22">
        <v>1</v>
      </c>
      <c r="D19" s="22">
        <v>1</v>
      </c>
      <c r="E19" s="22">
        <v>1</v>
      </c>
      <c r="F19" s="22">
        <v>1</v>
      </c>
      <c r="G19" s="22"/>
      <c r="H19" s="22">
        <v>1</v>
      </c>
      <c r="I19" s="22"/>
      <c r="J19" s="22"/>
      <c r="K19" s="22"/>
      <c r="L19" s="22"/>
      <c r="M19" s="22"/>
      <c r="N19" s="22"/>
      <c r="O19" s="22"/>
      <c r="P19" s="22"/>
      <c r="Q19" s="22"/>
      <c r="R19" s="22">
        <v>1</v>
      </c>
      <c r="S19" s="22"/>
      <c r="T19" s="22">
        <v>1</v>
      </c>
      <c r="U19" s="22">
        <v>1</v>
      </c>
      <c r="V19" s="22"/>
      <c r="W19" s="22"/>
      <c r="X19" s="22"/>
      <c r="Y19" s="22"/>
      <c r="Z19" s="22">
        <v>1</v>
      </c>
      <c r="AA19" s="22">
        <v>1</v>
      </c>
      <c r="AB19" s="22"/>
      <c r="AC19" s="22"/>
      <c r="AD19" s="22">
        <v>1</v>
      </c>
      <c r="AE19" s="22"/>
      <c r="AF19" s="22"/>
      <c r="AG19" s="22">
        <v>1</v>
      </c>
      <c r="AH19" s="22"/>
      <c r="AI19" s="22"/>
      <c r="AJ19" s="22"/>
      <c r="AK19" s="22"/>
      <c r="AL19" s="22"/>
      <c r="AM19" s="22">
        <v>1</v>
      </c>
      <c r="AN19" s="22"/>
      <c r="AO19" s="22">
        <v>1</v>
      </c>
      <c r="AP19" s="22">
        <v>1</v>
      </c>
      <c r="AQ19" s="21" t="s">
        <v>152</v>
      </c>
      <c r="AR19" s="21" t="s">
        <v>153</v>
      </c>
      <c r="AS19" s="21" t="s">
        <v>154</v>
      </c>
      <c r="AT19" s="21" t="s">
        <v>155</v>
      </c>
      <c r="AU19" s="21" t="s">
        <v>156</v>
      </c>
      <c r="AV19" s="21" t="s">
        <v>157</v>
      </c>
      <c r="AW19" s="21" t="s">
        <v>158</v>
      </c>
      <c r="AX19" s="21" t="s">
        <v>159</v>
      </c>
      <c r="AY19" s="21" t="s">
        <v>160</v>
      </c>
      <c r="AZ19" s="21" t="s">
        <v>161</v>
      </c>
      <c r="BA19" s="21" t="s">
        <v>162</v>
      </c>
      <c r="BB19" s="21" t="s">
        <v>163</v>
      </c>
      <c r="BC19" s="21" t="s">
        <v>164</v>
      </c>
      <c r="BD19" s="21" t="s">
        <v>165</v>
      </c>
      <c r="BE19" s="21" t="s">
        <v>54</v>
      </c>
      <c r="BF19" s="21" t="s">
        <v>55</v>
      </c>
      <c r="BG19" s="21" t="s">
        <v>56</v>
      </c>
      <c r="BH19" s="21"/>
      <c r="BI19" s="21"/>
      <c r="BJ19" s="21"/>
      <c r="BK19" s="21"/>
      <c r="BL19" s="1"/>
    </row>
    <row r="20" spans="1:64" x14ac:dyDescent="0.25">
      <c r="A20" s="22">
        <v>304</v>
      </c>
      <c r="B20" s="22">
        <v>1</v>
      </c>
      <c r="C20" s="22"/>
      <c r="D20" s="22"/>
      <c r="E20" s="22">
        <v>1</v>
      </c>
      <c r="F20" s="22">
        <v>1</v>
      </c>
      <c r="G20" s="22">
        <v>1</v>
      </c>
      <c r="H20" s="22">
        <v>1</v>
      </c>
      <c r="I20" s="22">
        <v>1</v>
      </c>
      <c r="J20" s="22"/>
      <c r="K20" s="22"/>
      <c r="L20" s="22"/>
      <c r="M20" s="22"/>
      <c r="N20" s="22"/>
      <c r="O20" s="22"/>
      <c r="P20" s="22"/>
      <c r="Q20" s="22"/>
      <c r="R20" s="22">
        <v>1</v>
      </c>
      <c r="S20" s="22"/>
      <c r="T20" s="22"/>
      <c r="U20" s="22">
        <v>1</v>
      </c>
      <c r="V20" s="22"/>
      <c r="W20" s="22"/>
      <c r="X20" s="22"/>
      <c r="Y20" s="22"/>
      <c r="Z20" s="22"/>
      <c r="AA20" s="22"/>
      <c r="AB20" s="22">
        <v>1</v>
      </c>
      <c r="AC20" s="22"/>
      <c r="AD20" s="22">
        <v>1</v>
      </c>
      <c r="AE20" s="22"/>
      <c r="AF20" s="22"/>
      <c r="AG20" s="22"/>
      <c r="AH20" s="22"/>
      <c r="AI20" s="22">
        <v>1</v>
      </c>
      <c r="AJ20" s="22"/>
      <c r="AK20" s="22"/>
      <c r="AL20" s="22"/>
      <c r="AM20" s="22"/>
      <c r="AN20" s="22"/>
      <c r="AO20" s="22"/>
      <c r="AP20" s="22">
        <v>1</v>
      </c>
      <c r="AQ20" s="21" t="s">
        <v>166</v>
      </c>
      <c r="AR20" s="21" t="s">
        <v>167</v>
      </c>
      <c r="AS20" s="21" t="s">
        <v>168</v>
      </c>
      <c r="AT20" s="21" t="s">
        <v>169</v>
      </c>
      <c r="AU20" s="21" t="s">
        <v>170</v>
      </c>
      <c r="AV20" s="21" t="s">
        <v>171</v>
      </c>
      <c r="AW20" s="21" t="s">
        <v>54</v>
      </c>
      <c r="AX20" s="21" t="s">
        <v>55</v>
      </c>
      <c r="AY20" s="21" t="s">
        <v>56</v>
      </c>
      <c r="AZ20" s="21" t="s">
        <v>56</v>
      </c>
      <c r="BA20" s="21"/>
      <c r="BB20" s="21"/>
      <c r="BC20" s="21"/>
      <c r="BD20" s="21"/>
      <c r="BE20" s="21"/>
      <c r="BF20" s="21"/>
      <c r="BG20" s="21"/>
      <c r="BH20" s="21"/>
      <c r="BI20" s="21"/>
      <c r="BJ20" s="21"/>
      <c r="BK20" s="21"/>
      <c r="BL20" s="1"/>
    </row>
    <row r="21" spans="1:64" x14ac:dyDescent="0.25">
      <c r="A21" s="22">
        <v>305</v>
      </c>
      <c r="B21" s="22">
        <v>1</v>
      </c>
      <c r="C21" s="22">
        <v>1</v>
      </c>
      <c r="D21" s="22">
        <v>1</v>
      </c>
      <c r="E21" s="22">
        <v>1</v>
      </c>
      <c r="F21" s="22">
        <v>1</v>
      </c>
      <c r="G21" s="22"/>
      <c r="H21" s="22">
        <v>1</v>
      </c>
      <c r="I21" s="22"/>
      <c r="J21" s="22"/>
      <c r="K21" s="22"/>
      <c r="L21" s="22"/>
      <c r="M21" s="22"/>
      <c r="N21" s="22"/>
      <c r="O21" s="22"/>
      <c r="P21" s="22"/>
      <c r="Q21" s="22"/>
      <c r="R21" s="22">
        <v>1</v>
      </c>
      <c r="S21" s="22"/>
      <c r="T21" s="22"/>
      <c r="U21" s="22"/>
      <c r="V21" s="22"/>
      <c r="W21" s="22"/>
      <c r="X21" s="22">
        <v>1</v>
      </c>
      <c r="Y21" s="22"/>
      <c r="Z21" s="22">
        <v>1</v>
      </c>
      <c r="AA21" s="22">
        <v>1</v>
      </c>
      <c r="AB21" s="22"/>
      <c r="AC21" s="22"/>
      <c r="AD21" s="22"/>
      <c r="AE21" s="22">
        <v>1</v>
      </c>
      <c r="AF21" s="22"/>
      <c r="AG21" s="22">
        <v>1</v>
      </c>
      <c r="AH21" s="22"/>
      <c r="AI21" s="22"/>
      <c r="AJ21" s="22"/>
      <c r="AK21" s="22"/>
      <c r="AL21" s="22"/>
      <c r="AM21" s="22">
        <v>1</v>
      </c>
      <c r="AN21" s="22">
        <v>1</v>
      </c>
      <c r="AO21" s="22">
        <v>1</v>
      </c>
      <c r="AP21" s="22">
        <v>1</v>
      </c>
      <c r="AQ21" s="21" t="s">
        <v>172</v>
      </c>
      <c r="AR21" s="21" t="s">
        <v>173</v>
      </c>
      <c r="AS21" s="21" t="s">
        <v>174</v>
      </c>
      <c r="AT21" s="21" t="s">
        <v>175</v>
      </c>
      <c r="AU21" s="21" t="s">
        <v>176</v>
      </c>
      <c r="AV21" s="21" t="s">
        <v>177</v>
      </c>
      <c r="AW21" s="21" t="s">
        <v>178</v>
      </c>
      <c r="AX21" s="21" t="s">
        <v>179</v>
      </c>
      <c r="AY21" s="21" t="s">
        <v>180</v>
      </c>
      <c r="AZ21" s="21" t="s">
        <v>181</v>
      </c>
      <c r="BA21" s="21" t="s">
        <v>182</v>
      </c>
      <c r="BB21" s="21" t="s">
        <v>54</v>
      </c>
      <c r="BC21" s="21" t="s">
        <v>55</v>
      </c>
      <c r="BD21" s="21" t="s">
        <v>56</v>
      </c>
      <c r="BE21" s="21"/>
      <c r="BF21" s="21"/>
      <c r="BG21" s="21"/>
      <c r="BH21" s="21"/>
      <c r="BI21" s="21"/>
      <c r="BJ21" s="21"/>
      <c r="BK21" s="21"/>
      <c r="BL21" s="1"/>
    </row>
    <row r="22" spans="1:64" x14ac:dyDescent="0.25">
      <c r="A22" s="22">
        <v>306</v>
      </c>
      <c r="B22" s="22">
        <v>1</v>
      </c>
      <c r="C22" s="22">
        <v>1</v>
      </c>
      <c r="D22" s="22">
        <v>1</v>
      </c>
      <c r="E22" s="22">
        <v>1</v>
      </c>
      <c r="F22" s="22">
        <v>1</v>
      </c>
      <c r="G22" s="22"/>
      <c r="H22" s="22">
        <v>1</v>
      </c>
      <c r="I22" s="22"/>
      <c r="J22" s="22"/>
      <c r="K22" s="22"/>
      <c r="L22" s="22"/>
      <c r="M22" s="22"/>
      <c r="N22" s="22"/>
      <c r="O22" s="22"/>
      <c r="P22" s="22"/>
      <c r="Q22" s="22"/>
      <c r="R22" s="22">
        <v>1</v>
      </c>
      <c r="S22" s="22"/>
      <c r="T22" s="22"/>
      <c r="U22" s="22">
        <v>1</v>
      </c>
      <c r="V22" s="22"/>
      <c r="W22" s="22"/>
      <c r="X22" s="22">
        <v>1</v>
      </c>
      <c r="Y22" s="22"/>
      <c r="Z22" s="22">
        <v>1</v>
      </c>
      <c r="AA22" s="22">
        <v>1</v>
      </c>
      <c r="AB22" s="22"/>
      <c r="AC22" s="22"/>
      <c r="AD22" s="22">
        <v>1</v>
      </c>
      <c r="AE22" s="22">
        <v>1</v>
      </c>
      <c r="AF22" s="22"/>
      <c r="AG22" s="22">
        <v>1</v>
      </c>
      <c r="AH22" s="22"/>
      <c r="AI22" s="22"/>
      <c r="AJ22" s="22"/>
      <c r="AK22" s="22"/>
      <c r="AL22" s="22"/>
      <c r="AM22" s="22">
        <v>1</v>
      </c>
      <c r="AN22" s="22">
        <v>1</v>
      </c>
      <c r="AO22" s="22">
        <v>1</v>
      </c>
      <c r="AP22" s="22">
        <v>1</v>
      </c>
      <c r="AQ22" s="21" t="s">
        <v>172</v>
      </c>
      <c r="AR22" s="21" t="s">
        <v>173</v>
      </c>
      <c r="AS22" s="21" t="s">
        <v>174</v>
      </c>
      <c r="AT22" s="21" t="s">
        <v>175</v>
      </c>
      <c r="AU22" s="21" t="s">
        <v>176</v>
      </c>
      <c r="AV22" s="21" t="s">
        <v>177</v>
      </c>
      <c r="AW22" s="21" t="s">
        <v>178</v>
      </c>
      <c r="AX22" s="21" t="s">
        <v>179</v>
      </c>
      <c r="AY22" s="21" t="s">
        <v>180</v>
      </c>
      <c r="AZ22" s="21" t="s">
        <v>181</v>
      </c>
      <c r="BA22" s="21" t="s">
        <v>182</v>
      </c>
      <c r="BB22" s="21" t="s">
        <v>54</v>
      </c>
      <c r="BC22" s="21" t="s">
        <v>55</v>
      </c>
      <c r="BD22" s="21" t="s">
        <v>56</v>
      </c>
      <c r="BE22" s="21"/>
      <c r="BF22" s="21"/>
      <c r="BG22" s="21"/>
      <c r="BH22" s="21"/>
      <c r="BI22" s="21"/>
      <c r="BJ22" s="21"/>
      <c r="BK22" s="21"/>
      <c r="BL22" s="1"/>
    </row>
    <row r="23" spans="1:64" x14ac:dyDescent="0.25">
      <c r="A23" s="22">
        <v>401</v>
      </c>
      <c r="B23" s="22">
        <v>1</v>
      </c>
      <c r="C23" s="22"/>
      <c r="D23" s="22"/>
      <c r="E23" s="22"/>
      <c r="F23" s="22">
        <v>1</v>
      </c>
      <c r="G23" s="22"/>
      <c r="H23" s="22">
        <v>1</v>
      </c>
      <c r="I23" s="22">
        <v>1</v>
      </c>
      <c r="J23" s="22"/>
      <c r="K23" s="22"/>
      <c r="L23" s="22"/>
      <c r="M23" s="22"/>
      <c r="N23" s="22"/>
      <c r="O23" s="22"/>
      <c r="P23" s="22"/>
      <c r="Q23" s="22"/>
      <c r="R23" s="22"/>
      <c r="S23" s="22"/>
      <c r="T23" s="22"/>
      <c r="U23" s="22">
        <v>1</v>
      </c>
      <c r="V23" s="22">
        <v>1</v>
      </c>
      <c r="W23" s="22"/>
      <c r="X23" s="22"/>
      <c r="Y23" s="22"/>
      <c r="Z23" s="22">
        <v>1</v>
      </c>
      <c r="AA23" s="22"/>
      <c r="AB23" s="22"/>
      <c r="AC23" s="22">
        <v>1</v>
      </c>
      <c r="AD23" s="22">
        <v>1</v>
      </c>
      <c r="AE23" s="22"/>
      <c r="AF23" s="22">
        <v>1</v>
      </c>
      <c r="AG23" s="22"/>
      <c r="AH23" s="22"/>
      <c r="AI23" s="22"/>
      <c r="AJ23" s="22"/>
      <c r="AK23" s="22"/>
      <c r="AL23" s="22">
        <v>1</v>
      </c>
      <c r="AM23" s="22"/>
      <c r="AN23" s="22">
        <v>1</v>
      </c>
      <c r="AO23" s="22"/>
      <c r="AP23" s="22">
        <v>1</v>
      </c>
      <c r="AQ23" s="21" t="s">
        <v>184</v>
      </c>
      <c r="AR23" s="21" t="s">
        <v>185</v>
      </c>
      <c r="AS23" s="21" t="s">
        <v>186</v>
      </c>
      <c r="AT23" s="21" t="s">
        <v>187</v>
      </c>
      <c r="AU23" s="21" t="s">
        <v>188</v>
      </c>
      <c r="AV23" s="21" t="s">
        <v>189</v>
      </c>
      <c r="AW23" s="21" t="s">
        <v>190</v>
      </c>
      <c r="AX23" s="21" t="s">
        <v>191</v>
      </c>
      <c r="AY23" s="21" t="s">
        <v>192</v>
      </c>
      <c r="AZ23" s="21" t="s">
        <v>193</v>
      </c>
      <c r="BA23" s="21" t="s">
        <v>194</v>
      </c>
      <c r="BB23" s="21" t="s">
        <v>56</v>
      </c>
      <c r="BC23" s="21"/>
      <c r="BD23" s="21"/>
      <c r="BE23" s="21"/>
      <c r="BF23" s="21"/>
      <c r="BG23" s="21"/>
      <c r="BH23" s="21"/>
      <c r="BI23" s="21"/>
      <c r="BJ23" s="21"/>
      <c r="BK23" s="21"/>
      <c r="BL23" s="1"/>
    </row>
    <row r="24" spans="1:64" x14ac:dyDescent="0.25">
      <c r="A24" s="22">
        <v>402</v>
      </c>
      <c r="B24" s="22">
        <v>1</v>
      </c>
      <c r="C24" s="22"/>
      <c r="D24" s="22">
        <v>1</v>
      </c>
      <c r="E24" s="22">
        <v>1</v>
      </c>
      <c r="F24" s="22">
        <v>1</v>
      </c>
      <c r="G24" s="22">
        <v>1</v>
      </c>
      <c r="H24" s="22">
        <v>1</v>
      </c>
      <c r="I24" s="22"/>
      <c r="J24" s="22"/>
      <c r="K24" s="22"/>
      <c r="L24" s="22"/>
      <c r="M24" s="22"/>
      <c r="N24" s="22"/>
      <c r="O24" s="22"/>
      <c r="P24" s="22">
        <v>1</v>
      </c>
      <c r="Q24" s="22"/>
      <c r="R24" s="22">
        <v>1</v>
      </c>
      <c r="S24" s="22"/>
      <c r="T24" s="22">
        <v>1</v>
      </c>
      <c r="U24" s="22">
        <v>1</v>
      </c>
      <c r="V24" s="22">
        <v>1</v>
      </c>
      <c r="W24" s="22"/>
      <c r="X24" s="22"/>
      <c r="Y24" s="22"/>
      <c r="Z24" s="22">
        <v>1</v>
      </c>
      <c r="AA24" s="22">
        <v>1</v>
      </c>
      <c r="AB24" s="22"/>
      <c r="AC24" s="22"/>
      <c r="AD24" s="22">
        <v>1</v>
      </c>
      <c r="AE24" s="22"/>
      <c r="AF24" s="22">
        <v>1</v>
      </c>
      <c r="AG24" s="22">
        <v>1</v>
      </c>
      <c r="AH24" s="22"/>
      <c r="AI24" s="22"/>
      <c r="AJ24" s="22"/>
      <c r="AK24" s="22"/>
      <c r="AL24" s="22"/>
      <c r="AM24" s="22">
        <v>1</v>
      </c>
      <c r="AN24" s="22">
        <v>1</v>
      </c>
      <c r="AO24" s="22">
        <v>1</v>
      </c>
      <c r="AP24" s="22">
        <v>1</v>
      </c>
      <c r="AQ24" s="21" t="s">
        <v>196</v>
      </c>
      <c r="AR24" s="21" t="s">
        <v>197</v>
      </c>
      <c r="AS24" s="21" t="s">
        <v>198</v>
      </c>
      <c r="AT24" s="21" t="s">
        <v>199</v>
      </c>
      <c r="AU24" s="21" t="s">
        <v>200</v>
      </c>
      <c r="AV24" s="21" t="s">
        <v>201</v>
      </c>
      <c r="AW24" s="21" t="s">
        <v>202</v>
      </c>
      <c r="AX24" s="21" t="s">
        <v>203</v>
      </c>
      <c r="AY24" s="21" t="s">
        <v>56</v>
      </c>
      <c r="AZ24" s="21"/>
      <c r="BA24" s="21"/>
      <c r="BB24" s="21"/>
      <c r="BC24" s="21"/>
      <c r="BD24" s="21"/>
      <c r="BE24" s="21"/>
      <c r="BF24" s="21"/>
      <c r="BG24" s="21"/>
      <c r="BH24" s="21"/>
      <c r="BI24" s="21"/>
      <c r="BJ24" s="21"/>
      <c r="BK24" s="21"/>
      <c r="BL24" s="1"/>
    </row>
    <row r="25" spans="1:64" x14ac:dyDescent="0.25">
      <c r="A25" s="22">
        <v>403</v>
      </c>
      <c r="B25" s="22">
        <v>1</v>
      </c>
      <c r="C25" s="22"/>
      <c r="D25" s="22">
        <v>1</v>
      </c>
      <c r="E25" s="22">
        <v>1</v>
      </c>
      <c r="F25" s="22">
        <v>1</v>
      </c>
      <c r="G25" s="22">
        <v>1</v>
      </c>
      <c r="H25" s="22">
        <v>1</v>
      </c>
      <c r="I25" s="22"/>
      <c r="J25" s="22"/>
      <c r="K25" s="22"/>
      <c r="L25" s="22"/>
      <c r="M25" s="22"/>
      <c r="N25" s="22"/>
      <c r="O25" s="22"/>
      <c r="P25" s="22">
        <v>1</v>
      </c>
      <c r="Q25" s="22"/>
      <c r="R25" s="22"/>
      <c r="S25" s="22"/>
      <c r="T25" s="22"/>
      <c r="U25" s="22">
        <v>1</v>
      </c>
      <c r="V25" s="22">
        <v>1</v>
      </c>
      <c r="W25" s="22"/>
      <c r="X25" s="22"/>
      <c r="Y25" s="22"/>
      <c r="Z25" s="22">
        <v>1</v>
      </c>
      <c r="AA25" s="22">
        <v>1</v>
      </c>
      <c r="AB25" s="22"/>
      <c r="AC25" s="22"/>
      <c r="AD25" s="22">
        <v>1</v>
      </c>
      <c r="AE25" s="22"/>
      <c r="AF25" s="22">
        <v>1</v>
      </c>
      <c r="AG25" s="22">
        <v>1</v>
      </c>
      <c r="AH25" s="22"/>
      <c r="AI25" s="22"/>
      <c r="AJ25" s="22"/>
      <c r="AK25" s="22"/>
      <c r="AL25" s="22"/>
      <c r="AM25" s="22"/>
      <c r="AN25" s="22">
        <v>1</v>
      </c>
      <c r="AO25" s="22">
        <v>1</v>
      </c>
      <c r="AP25" s="22">
        <v>1</v>
      </c>
      <c r="AQ25" s="21" t="s">
        <v>205</v>
      </c>
      <c r="AR25" s="21" t="s">
        <v>206</v>
      </c>
      <c r="AS25" s="21" t="s">
        <v>207</v>
      </c>
      <c r="AT25" s="21" t="s">
        <v>208</v>
      </c>
      <c r="AU25" s="21" t="s">
        <v>209</v>
      </c>
      <c r="AV25" s="21" t="s">
        <v>210</v>
      </c>
      <c r="AW25" s="21" t="s">
        <v>211</v>
      </c>
      <c r="AX25" s="21" t="s">
        <v>212</v>
      </c>
      <c r="AY25" s="21" t="s">
        <v>56</v>
      </c>
      <c r="AZ25" s="21"/>
      <c r="BA25" s="21"/>
      <c r="BB25" s="21"/>
      <c r="BC25" s="21"/>
      <c r="BD25" s="21"/>
      <c r="BE25" s="21"/>
      <c r="BF25" s="21"/>
      <c r="BG25" s="21"/>
      <c r="BH25" s="21"/>
      <c r="BI25" s="21"/>
      <c r="BJ25" s="21"/>
      <c r="BK25" s="21"/>
      <c r="BL25" s="1"/>
    </row>
    <row r="26" spans="1:64" x14ac:dyDescent="0.25">
      <c r="A26" s="22">
        <v>501</v>
      </c>
      <c r="B26" s="22">
        <v>1</v>
      </c>
      <c r="C26" s="22"/>
      <c r="D26" s="22">
        <v>1</v>
      </c>
      <c r="E26" s="22"/>
      <c r="F26" s="22">
        <v>1</v>
      </c>
      <c r="G26" s="22">
        <v>1</v>
      </c>
      <c r="H26" s="22">
        <v>1</v>
      </c>
      <c r="I26" s="22"/>
      <c r="J26" s="22">
        <v>1</v>
      </c>
      <c r="K26" s="22"/>
      <c r="L26" s="22"/>
      <c r="M26" s="22"/>
      <c r="N26" s="22"/>
      <c r="O26" s="22"/>
      <c r="P26" s="22"/>
      <c r="Q26" s="22"/>
      <c r="R26" s="22">
        <v>1</v>
      </c>
      <c r="S26" s="22"/>
      <c r="T26" s="22"/>
      <c r="U26" s="22"/>
      <c r="V26" s="22"/>
      <c r="W26" s="22"/>
      <c r="X26" s="22"/>
      <c r="Y26" s="22"/>
      <c r="Z26" s="22">
        <v>1</v>
      </c>
      <c r="AA26" s="22">
        <v>1</v>
      </c>
      <c r="AB26" s="22">
        <v>1</v>
      </c>
      <c r="AC26" s="22"/>
      <c r="AD26" s="22"/>
      <c r="AE26" s="22"/>
      <c r="AF26" s="22"/>
      <c r="AG26" s="22"/>
      <c r="AH26" s="22"/>
      <c r="AI26" s="22"/>
      <c r="AJ26" s="22"/>
      <c r="AK26" s="22"/>
      <c r="AL26" s="22"/>
      <c r="AM26" s="22"/>
      <c r="AN26" s="22"/>
      <c r="AO26" s="22"/>
      <c r="AP26" s="22"/>
      <c r="AQ26" s="21" t="s">
        <v>214</v>
      </c>
      <c r="AR26" s="21" t="s">
        <v>215</v>
      </c>
      <c r="AS26" s="21" t="s">
        <v>216</v>
      </c>
      <c r="AT26" s="21" t="s">
        <v>217</v>
      </c>
      <c r="AU26" s="21" t="s">
        <v>56</v>
      </c>
      <c r="AV26" s="21"/>
      <c r="AW26" s="21"/>
      <c r="AX26" s="21"/>
      <c r="AY26" s="21"/>
      <c r="AZ26" s="21"/>
      <c r="BA26" s="21"/>
      <c r="BB26" s="21"/>
      <c r="BC26" s="21"/>
      <c r="BD26" s="21"/>
      <c r="BE26" s="21"/>
      <c r="BF26" s="21"/>
      <c r="BG26" s="21"/>
      <c r="BH26" s="21"/>
      <c r="BI26" s="21"/>
      <c r="BJ26" s="21"/>
      <c r="BK26" s="21"/>
      <c r="BL26" s="1"/>
    </row>
    <row r="27" spans="1:64" x14ac:dyDescent="0.25">
      <c r="A27" s="22">
        <v>502</v>
      </c>
      <c r="B27" s="22">
        <v>1</v>
      </c>
      <c r="C27" s="22">
        <v>1</v>
      </c>
      <c r="D27" s="22"/>
      <c r="E27" s="22"/>
      <c r="F27" s="22">
        <v>1</v>
      </c>
      <c r="G27" s="22"/>
      <c r="H27" s="22">
        <v>1</v>
      </c>
      <c r="I27" s="22">
        <v>1</v>
      </c>
      <c r="J27" s="22"/>
      <c r="K27" s="22"/>
      <c r="L27" s="22"/>
      <c r="M27" s="22"/>
      <c r="N27" s="22"/>
      <c r="O27" s="22"/>
      <c r="P27" s="22">
        <v>1</v>
      </c>
      <c r="Q27" s="22"/>
      <c r="R27" s="22">
        <v>1</v>
      </c>
      <c r="S27" s="22"/>
      <c r="T27" s="22"/>
      <c r="U27" s="22">
        <v>1</v>
      </c>
      <c r="V27" s="22">
        <v>1</v>
      </c>
      <c r="W27" s="22"/>
      <c r="X27" s="22">
        <v>1</v>
      </c>
      <c r="Y27" s="22">
        <v>1</v>
      </c>
      <c r="Z27" s="22">
        <v>1</v>
      </c>
      <c r="AA27" s="22"/>
      <c r="AB27" s="22"/>
      <c r="AC27" s="22"/>
      <c r="AD27" s="22">
        <v>1</v>
      </c>
      <c r="AE27" s="22"/>
      <c r="AF27" s="22"/>
      <c r="AG27" s="22"/>
      <c r="AH27" s="22">
        <v>1</v>
      </c>
      <c r="AI27" s="22"/>
      <c r="AJ27" s="22"/>
      <c r="AK27" s="22"/>
      <c r="AL27" s="22"/>
      <c r="AM27" s="22">
        <v>1</v>
      </c>
      <c r="AN27" s="22">
        <v>1</v>
      </c>
      <c r="AO27" s="22"/>
      <c r="AP27" s="22"/>
      <c r="AQ27" s="21" t="s">
        <v>219</v>
      </c>
      <c r="AR27" s="21" t="s">
        <v>220</v>
      </c>
      <c r="AS27" s="21" t="s">
        <v>221</v>
      </c>
      <c r="AT27" s="21" t="s">
        <v>222</v>
      </c>
      <c r="AU27" s="21" t="s">
        <v>223</v>
      </c>
      <c r="AV27" s="21" t="s">
        <v>224</v>
      </c>
      <c r="AW27" s="21" t="s">
        <v>225</v>
      </c>
      <c r="AX27" s="21" t="s">
        <v>56</v>
      </c>
      <c r="AY27" s="21"/>
      <c r="AZ27" s="21"/>
      <c r="BA27" s="21"/>
      <c r="BB27" s="21"/>
      <c r="BC27" s="21"/>
      <c r="BD27" s="21"/>
      <c r="BE27" s="21"/>
      <c r="BF27" s="21"/>
      <c r="BG27" s="21"/>
      <c r="BH27" s="21"/>
      <c r="BI27" s="21"/>
      <c r="BJ27" s="21"/>
      <c r="BK27" s="21"/>
      <c r="BL27" s="1"/>
    </row>
    <row r="28" spans="1:64" x14ac:dyDescent="0.25">
      <c r="A28" s="22">
        <v>503</v>
      </c>
      <c r="B28" s="22">
        <v>1</v>
      </c>
      <c r="C28" s="22"/>
      <c r="D28" s="22"/>
      <c r="E28" s="22"/>
      <c r="F28" s="22">
        <v>1</v>
      </c>
      <c r="G28" s="22"/>
      <c r="H28" s="22">
        <v>1</v>
      </c>
      <c r="I28" s="22"/>
      <c r="J28" s="22"/>
      <c r="K28" s="22"/>
      <c r="L28" s="22"/>
      <c r="M28" s="22"/>
      <c r="N28" s="22"/>
      <c r="O28" s="22"/>
      <c r="P28" s="22"/>
      <c r="Q28" s="22"/>
      <c r="R28" s="22"/>
      <c r="S28" s="22"/>
      <c r="T28" s="22"/>
      <c r="U28" s="22">
        <v>1</v>
      </c>
      <c r="V28" s="22">
        <v>1</v>
      </c>
      <c r="W28" s="22"/>
      <c r="X28" s="22"/>
      <c r="Y28" s="22"/>
      <c r="Z28" s="22">
        <v>1</v>
      </c>
      <c r="AA28" s="22"/>
      <c r="AB28" s="22"/>
      <c r="AC28" s="22">
        <v>1</v>
      </c>
      <c r="AD28" s="22">
        <v>1</v>
      </c>
      <c r="AE28" s="22"/>
      <c r="AF28" s="22">
        <v>1</v>
      </c>
      <c r="AG28" s="22"/>
      <c r="AH28" s="22">
        <v>1</v>
      </c>
      <c r="AI28" s="22"/>
      <c r="AJ28" s="22"/>
      <c r="AK28" s="22"/>
      <c r="AL28" s="22">
        <v>1</v>
      </c>
      <c r="AM28" s="22">
        <v>1</v>
      </c>
      <c r="AN28" s="22">
        <v>1</v>
      </c>
      <c r="AO28" s="22"/>
      <c r="AP28" s="22">
        <v>1</v>
      </c>
      <c r="AQ28" s="21" t="s">
        <v>227</v>
      </c>
      <c r="AR28" s="21" t="s">
        <v>228</v>
      </c>
      <c r="AS28" s="21" t="s">
        <v>34</v>
      </c>
      <c r="AT28" s="21" t="s">
        <v>229</v>
      </c>
      <c r="AU28" s="21" t="s">
        <v>230</v>
      </c>
      <c r="AV28" s="21" t="s">
        <v>56</v>
      </c>
      <c r="AW28" s="21"/>
      <c r="AX28" s="21"/>
      <c r="AY28" s="21"/>
      <c r="AZ28" s="21"/>
      <c r="BA28" s="21"/>
      <c r="BB28" s="21"/>
      <c r="BC28" s="21"/>
      <c r="BD28" s="21"/>
      <c r="BE28" s="21"/>
      <c r="BF28" s="21"/>
      <c r="BG28" s="21"/>
      <c r="BH28" s="21"/>
      <c r="BI28" s="21"/>
      <c r="BJ28" s="21"/>
      <c r="BK28" s="21"/>
      <c r="BL28" s="1"/>
    </row>
    <row r="29" spans="1:64" x14ac:dyDescent="0.25">
      <c r="A29" s="22">
        <v>504.1</v>
      </c>
      <c r="B29" s="22">
        <v>1</v>
      </c>
      <c r="C29" s="22"/>
      <c r="D29" s="22">
        <v>1</v>
      </c>
      <c r="E29" s="22">
        <v>1</v>
      </c>
      <c r="F29" s="22">
        <v>1</v>
      </c>
      <c r="G29" s="22">
        <v>1</v>
      </c>
      <c r="H29" s="22">
        <v>1</v>
      </c>
      <c r="I29" s="22"/>
      <c r="J29" s="22">
        <v>1</v>
      </c>
      <c r="K29" s="22"/>
      <c r="L29" s="22"/>
      <c r="M29" s="22"/>
      <c r="N29" s="22"/>
      <c r="O29" s="22"/>
      <c r="P29" s="22"/>
      <c r="Q29" s="22"/>
      <c r="R29" s="22">
        <v>1</v>
      </c>
      <c r="S29" s="22"/>
      <c r="T29" s="22"/>
      <c r="U29" s="22"/>
      <c r="V29" s="22"/>
      <c r="W29" s="22"/>
      <c r="X29" s="22"/>
      <c r="Y29" s="22"/>
      <c r="Z29" s="22">
        <v>1</v>
      </c>
      <c r="AA29" s="22">
        <v>1</v>
      </c>
      <c r="AB29" s="22">
        <v>1</v>
      </c>
      <c r="AC29" s="22"/>
      <c r="AD29" s="22"/>
      <c r="AE29" s="22">
        <v>1</v>
      </c>
      <c r="AF29" s="22"/>
      <c r="AG29" s="22">
        <v>1</v>
      </c>
      <c r="AH29" s="22"/>
      <c r="AI29" s="22"/>
      <c r="AJ29" s="22"/>
      <c r="AK29" s="22"/>
      <c r="AL29" s="22"/>
      <c r="AM29" s="22">
        <v>1</v>
      </c>
      <c r="AN29" s="22"/>
      <c r="AO29" s="22">
        <v>1</v>
      </c>
      <c r="AP29" s="22">
        <v>1</v>
      </c>
      <c r="AQ29" s="21" t="s">
        <v>232</v>
      </c>
      <c r="AR29" s="21" t="s">
        <v>233</v>
      </c>
      <c r="AS29" s="21" t="s">
        <v>234</v>
      </c>
      <c r="AT29" s="21" t="s">
        <v>235</v>
      </c>
      <c r="AU29" s="21" t="s">
        <v>236</v>
      </c>
      <c r="AV29" s="21" t="s">
        <v>237</v>
      </c>
      <c r="AW29" s="21" t="s">
        <v>238</v>
      </c>
      <c r="AX29" s="21" t="s">
        <v>239</v>
      </c>
      <c r="AY29" s="21" t="s">
        <v>56</v>
      </c>
      <c r="AZ29" s="21"/>
      <c r="BA29" s="21"/>
      <c r="BB29" s="21"/>
      <c r="BC29" s="21"/>
      <c r="BD29" s="21"/>
      <c r="BE29" s="21"/>
      <c r="BF29" s="21"/>
      <c r="BG29" s="21"/>
      <c r="BH29" s="21"/>
      <c r="BI29" s="21"/>
      <c r="BJ29" s="21"/>
      <c r="BK29" s="21"/>
      <c r="BL29" s="1"/>
    </row>
    <row r="30" spans="1:64" x14ac:dyDescent="0.25">
      <c r="A30" s="22">
        <v>504.2</v>
      </c>
      <c r="B30" s="22">
        <v>1</v>
      </c>
      <c r="C30" s="22"/>
      <c r="D30" s="22">
        <v>1</v>
      </c>
      <c r="E30" s="22">
        <v>1</v>
      </c>
      <c r="F30" s="22">
        <v>1</v>
      </c>
      <c r="G30" s="22">
        <v>1</v>
      </c>
      <c r="H30" s="22">
        <v>1</v>
      </c>
      <c r="I30" s="22"/>
      <c r="J30" s="22">
        <v>1</v>
      </c>
      <c r="K30" s="22"/>
      <c r="L30" s="22"/>
      <c r="M30" s="22"/>
      <c r="N30" s="22"/>
      <c r="O30" s="22"/>
      <c r="P30" s="22"/>
      <c r="Q30" s="22"/>
      <c r="R30" s="22">
        <v>1</v>
      </c>
      <c r="S30" s="22"/>
      <c r="T30" s="22"/>
      <c r="U30" s="22"/>
      <c r="V30" s="22"/>
      <c r="W30" s="22"/>
      <c r="X30" s="22"/>
      <c r="Y30" s="22"/>
      <c r="Z30" s="22">
        <v>1</v>
      </c>
      <c r="AA30" s="22">
        <v>1</v>
      </c>
      <c r="AB30" s="22">
        <v>1</v>
      </c>
      <c r="AC30" s="22"/>
      <c r="AD30" s="22"/>
      <c r="AE30" s="22">
        <v>1</v>
      </c>
      <c r="AF30" s="22"/>
      <c r="AG30" s="22">
        <v>1</v>
      </c>
      <c r="AH30" s="22"/>
      <c r="AI30" s="22"/>
      <c r="AJ30" s="22"/>
      <c r="AK30" s="22"/>
      <c r="AL30" s="22"/>
      <c r="AM30" s="22">
        <v>1</v>
      </c>
      <c r="AN30" s="22"/>
      <c r="AO30" s="22"/>
      <c r="AP30" s="22">
        <v>1</v>
      </c>
      <c r="AQ30" s="21" t="s">
        <v>241</v>
      </c>
      <c r="AR30" s="21" t="s">
        <v>233</v>
      </c>
      <c r="AS30" s="21" t="s">
        <v>234</v>
      </c>
      <c r="AT30" s="21" t="s">
        <v>235</v>
      </c>
      <c r="AU30" s="21" t="s">
        <v>69</v>
      </c>
      <c r="AV30" s="21" t="s">
        <v>242</v>
      </c>
      <c r="AW30" s="21" t="s">
        <v>243</v>
      </c>
      <c r="AX30" s="21" t="s">
        <v>56</v>
      </c>
      <c r="AY30" s="21"/>
      <c r="AZ30" s="21"/>
      <c r="BA30" s="21"/>
      <c r="BB30" s="21"/>
      <c r="BC30" s="21"/>
      <c r="BD30" s="21"/>
      <c r="BE30" s="21"/>
      <c r="BF30" s="21"/>
      <c r="BG30" s="21"/>
      <c r="BH30" s="21"/>
      <c r="BI30" s="21"/>
      <c r="BJ30" s="21"/>
      <c r="BK30" s="21"/>
      <c r="BL30" s="1"/>
    </row>
    <row r="31" spans="1:64" x14ac:dyDescent="0.25">
      <c r="A31" s="22">
        <v>504.3</v>
      </c>
      <c r="B31" s="22">
        <v>1</v>
      </c>
      <c r="C31" s="22"/>
      <c r="D31" s="22">
        <v>1</v>
      </c>
      <c r="E31" s="22">
        <v>1</v>
      </c>
      <c r="F31" s="22">
        <v>1</v>
      </c>
      <c r="G31" s="22">
        <v>1</v>
      </c>
      <c r="H31" s="22">
        <v>1</v>
      </c>
      <c r="I31" s="22"/>
      <c r="J31" s="22">
        <v>1</v>
      </c>
      <c r="K31" s="22"/>
      <c r="L31" s="22"/>
      <c r="M31" s="22"/>
      <c r="N31" s="22"/>
      <c r="O31" s="22">
        <v>1</v>
      </c>
      <c r="P31" s="22">
        <v>1</v>
      </c>
      <c r="Q31" s="22"/>
      <c r="R31" s="22">
        <v>1</v>
      </c>
      <c r="S31" s="22"/>
      <c r="T31" s="22"/>
      <c r="U31" s="22"/>
      <c r="V31" s="22"/>
      <c r="W31" s="22"/>
      <c r="X31" s="22"/>
      <c r="Y31" s="22"/>
      <c r="Z31" s="22">
        <v>1</v>
      </c>
      <c r="AA31" s="22">
        <v>1</v>
      </c>
      <c r="AB31" s="22">
        <v>1</v>
      </c>
      <c r="AC31" s="22"/>
      <c r="AD31" s="22"/>
      <c r="AE31" s="22">
        <v>1</v>
      </c>
      <c r="AF31" s="22"/>
      <c r="AG31" s="22">
        <v>1</v>
      </c>
      <c r="AH31" s="22"/>
      <c r="AI31" s="22"/>
      <c r="AJ31" s="22"/>
      <c r="AK31" s="22"/>
      <c r="AL31" s="22"/>
      <c r="AM31" s="22">
        <v>1</v>
      </c>
      <c r="AN31" s="22"/>
      <c r="AO31" s="22"/>
      <c r="AP31" s="22">
        <v>1</v>
      </c>
      <c r="AQ31" s="21" t="s">
        <v>245</v>
      </c>
      <c r="AR31" s="21" t="s">
        <v>233</v>
      </c>
      <c r="AS31" s="21" t="s">
        <v>234</v>
      </c>
      <c r="AT31" s="21" t="s">
        <v>235</v>
      </c>
      <c r="AU31" s="21" t="s">
        <v>246</v>
      </c>
      <c r="AV31" s="21" t="s">
        <v>197</v>
      </c>
      <c r="AW31" s="21" t="s">
        <v>199</v>
      </c>
      <c r="AX31" s="21" t="s">
        <v>247</v>
      </c>
      <c r="AY31" s="21" t="s">
        <v>56</v>
      </c>
      <c r="AZ31" s="21"/>
      <c r="BA31" s="21"/>
      <c r="BB31" s="21"/>
      <c r="BC31" s="21"/>
      <c r="BD31" s="21"/>
      <c r="BE31" s="21"/>
      <c r="BF31" s="21"/>
      <c r="BG31" s="21"/>
      <c r="BH31" s="21"/>
      <c r="BI31" s="21"/>
      <c r="BJ31" s="21"/>
      <c r="BK31" s="21"/>
      <c r="BL31" s="1"/>
    </row>
    <row r="32" spans="1:64" x14ac:dyDescent="0.25">
      <c r="A32" s="22">
        <v>504.4</v>
      </c>
      <c r="B32" s="22">
        <v>1</v>
      </c>
      <c r="C32" s="22"/>
      <c r="D32" s="22">
        <v>1</v>
      </c>
      <c r="E32" s="22">
        <v>1</v>
      </c>
      <c r="F32" s="22">
        <v>1</v>
      </c>
      <c r="G32" s="22">
        <v>1</v>
      </c>
      <c r="H32" s="22">
        <v>1</v>
      </c>
      <c r="I32" s="22"/>
      <c r="J32" s="22">
        <v>1</v>
      </c>
      <c r="K32" s="22"/>
      <c r="L32" s="22"/>
      <c r="M32" s="22"/>
      <c r="N32" s="22"/>
      <c r="O32" s="22"/>
      <c r="P32" s="22"/>
      <c r="Q32" s="22"/>
      <c r="R32" s="22"/>
      <c r="S32" s="22"/>
      <c r="T32" s="22"/>
      <c r="U32" s="22"/>
      <c r="V32" s="22"/>
      <c r="W32" s="22"/>
      <c r="X32" s="22"/>
      <c r="Y32" s="22"/>
      <c r="Z32" s="22">
        <v>1</v>
      </c>
      <c r="AA32" s="22">
        <v>1</v>
      </c>
      <c r="AB32" s="22">
        <v>1</v>
      </c>
      <c r="AC32" s="22"/>
      <c r="AD32" s="22"/>
      <c r="AE32" s="22">
        <v>1</v>
      </c>
      <c r="AF32" s="22"/>
      <c r="AG32" s="22">
        <v>1</v>
      </c>
      <c r="AH32" s="22"/>
      <c r="AI32" s="22"/>
      <c r="AJ32" s="22"/>
      <c r="AK32" s="22"/>
      <c r="AL32" s="22"/>
      <c r="AM32" s="22">
        <v>1</v>
      </c>
      <c r="AN32" s="22"/>
      <c r="AO32" s="22"/>
      <c r="AP32" s="22">
        <v>1</v>
      </c>
      <c r="AQ32" s="21" t="s">
        <v>249</v>
      </c>
      <c r="AR32" s="21" t="s">
        <v>233</v>
      </c>
      <c r="AS32" s="21" t="s">
        <v>234</v>
      </c>
      <c r="AT32" s="21" t="s">
        <v>235</v>
      </c>
      <c r="AU32" s="21" t="s">
        <v>246</v>
      </c>
      <c r="AV32" s="21" t="s">
        <v>250</v>
      </c>
      <c r="AW32" s="21" t="s">
        <v>152</v>
      </c>
      <c r="AX32" s="21" t="s">
        <v>615</v>
      </c>
      <c r="AY32" s="21" t="s">
        <v>56</v>
      </c>
      <c r="AZ32" s="21"/>
      <c r="BA32" s="21"/>
      <c r="BB32" s="21"/>
      <c r="BC32" s="21"/>
      <c r="BD32" s="21"/>
      <c r="BE32" s="21"/>
      <c r="BF32" s="21"/>
      <c r="BG32" s="21"/>
      <c r="BH32" s="21"/>
      <c r="BI32" s="21"/>
      <c r="BJ32" s="21"/>
      <c r="BK32" s="21"/>
      <c r="BL32" s="1"/>
    </row>
    <row r="33" spans="1:64" x14ac:dyDescent="0.25">
      <c r="A33" s="22">
        <v>505</v>
      </c>
      <c r="B33" s="22">
        <v>1</v>
      </c>
      <c r="C33" s="22">
        <v>1</v>
      </c>
      <c r="D33" s="22">
        <v>1</v>
      </c>
      <c r="E33" s="22"/>
      <c r="F33" s="22">
        <v>1</v>
      </c>
      <c r="G33" s="22">
        <v>1</v>
      </c>
      <c r="H33" s="22">
        <v>1</v>
      </c>
      <c r="I33" s="22"/>
      <c r="J33" s="22">
        <v>1</v>
      </c>
      <c r="K33" s="22"/>
      <c r="L33" s="22"/>
      <c r="M33" s="22"/>
      <c r="N33" s="22">
        <v>1</v>
      </c>
      <c r="O33" s="22"/>
      <c r="P33" s="22"/>
      <c r="Q33" s="22"/>
      <c r="R33" s="22">
        <v>1</v>
      </c>
      <c r="S33" s="22"/>
      <c r="T33" s="22"/>
      <c r="U33" s="22"/>
      <c r="V33" s="22"/>
      <c r="W33" s="22"/>
      <c r="X33" s="22"/>
      <c r="Y33" s="22"/>
      <c r="Z33" s="22">
        <v>1</v>
      </c>
      <c r="AA33" s="22">
        <v>1</v>
      </c>
      <c r="AB33" s="22"/>
      <c r="AC33" s="22"/>
      <c r="AD33" s="22"/>
      <c r="AE33" s="22"/>
      <c r="AF33" s="22"/>
      <c r="AG33" s="22"/>
      <c r="AH33" s="22"/>
      <c r="AI33" s="22">
        <v>1</v>
      </c>
      <c r="AJ33" s="22"/>
      <c r="AK33" s="22"/>
      <c r="AL33" s="22"/>
      <c r="AM33" s="22">
        <v>1</v>
      </c>
      <c r="AN33" s="22">
        <v>1</v>
      </c>
      <c r="AO33" s="22"/>
      <c r="AP33" s="22"/>
      <c r="AQ33" s="21" t="s">
        <v>252</v>
      </c>
      <c r="AR33" s="21" t="s">
        <v>616</v>
      </c>
      <c r="AS33" s="21" t="s">
        <v>253</v>
      </c>
      <c r="AT33" s="21" t="s">
        <v>254</v>
      </c>
      <c r="AU33" s="21" t="s">
        <v>255</v>
      </c>
      <c r="AV33" s="21" t="s">
        <v>256</v>
      </c>
      <c r="AW33" s="21" t="s">
        <v>257</v>
      </c>
      <c r="AX33" s="21" t="s">
        <v>56</v>
      </c>
      <c r="AY33" s="21"/>
      <c r="AZ33" s="21"/>
      <c r="BA33" s="21"/>
      <c r="BB33" s="21"/>
      <c r="BC33" s="21"/>
      <c r="BD33" s="21"/>
      <c r="BE33" s="21"/>
      <c r="BF33" s="21"/>
      <c r="BG33" s="21"/>
      <c r="BH33" s="21"/>
      <c r="BI33" s="21"/>
      <c r="BJ33" s="21"/>
      <c r="BK33" s="21"/>
      <c r="BL33" s="1"/>
    </row>
    <row r="34" spans="1:64" x14ac:dyDescent="0.25">
      <c r="A34" s="22">
        <v>506</v>
      </c>
      <c r="B34" s="22">
        <v>1</v>
      </c>
      <c r="C34" s="22"/>
      <c r="D34" s="22"/>
      <c r="E34" s="22"/>
      <c r="F34" s="22">
        <v>1</v>
      </c>
      <c r="G34" s="22"/>
      <c r="H34" s="22">
        <v>1</v>
      </c>
      <c r="I34" s="22">
        <v>1</v>
      </c>
      <c r="J34" s="22">
        <v>1</v>
      </c>
      <c r="K34" s="22"/>
      <c r="L34" s="22"/>
      <c r="M34" s="22"/>
      <c r="N34" s="22"/>
      <c r="O34" s="22"/>
      <c r="P34" s="22"/>
      <c r="Q34" s="22"/>
      <c r="R34" s="22"/>
      <c r="S34" s="22"/>
      <c r="T34" s="22"/>
      <c r="U34" s="22">
        <v>1</v>
      </c>
      <c r="V34" s="22">
        <v>1</v>
      </c>
      <c r="W34" s="22"/>
      <c r="X34" s="22"/>
      <c r="Y34" s="22"/>
      <c r="Z34" s="22"/>
      <c r="AA34" s="22"/>
      <c r="AB34" s="22"/>
      <c r="AC34" s="22">
        <v>1</v>
      </c>
      <c r="AD34" s="22">
        <v>1</v>
      </c>
      <c r="AE34" s="22"/>
      <c r="AF34" s="22">
        <v>1</v>
      </c>
      <c r="AG34" s="22"/>
      <c r="AH34" s="22"/>
      <c r="AI34" s="22"/>
      <c r="AJ34" s="22"/>
      <c r="AK34" s="22"/>
      <c r="AL34" s="22">
        <v>1</v>
      </c>
      <c r="AM34" s="22"/>
      <c r="AN34" s="22">
        <v>1</v>
      </c>
      <c r="AO34" s="22"/>
      <c r="AP34" s="22">
        <v>1</v>
      </c>
      <c r="AQ34" s="21" t="s">
        <v>34</v>
      </c>
      <c r="AR34" s="21" t="s">
        <v>259</v>
      </c>
      <c r="AS34" s="21" t="s">
        <v>228</v>
      </c>
      <c r="AT34" s="21" t="s">
        <v>260</v>
      </c>
      <c r="AU34" s="21" t="s">
        <v>261</v>
      </c>
      <c r="AV34" s="21" t="s">
        <v>56</v>
      </c>
      <c r="AW34" s="21"/>
      <c r="AX34" s="21"/>
      <c r="AY34" s="21"/>
      <c r="AZ34" s="21"/>
      <c r="BA34" s="21"/>
      <c r="BB34" s="21"/>
      <c r="BC34" s="21"/>
      <c r="BD34" s="21"/>
      <c r="BE34" s="21"/>
      <c r="BF34" s="21"/>
      <c r="BG34" s="21"/>
      <c r="BH34" s="21"/>
      <c r="BI34" s="21"/>
      <c r="BJ34" s="21"/>
      <c r="BK34" s="21"/>
      <c r="BL34" s="1"/>
    </row>
    <row r="35" spans="1:64" x14ac:dyDescent="0.25">
      <c r="A35" s="22">
        <v>601</v>
      </c>
      <c r="B35" s="22">
        <v>1</v>
      </c>
      <c r="C35" s="22"/>
      <c r="D35" s="22">
        <v>1</v>
      </c>
      <c r="E35" s="22">
        <v>1</v>
      </c>
      <c r="F35" s="22">
        <v>1</v>
      </c>
      <c r="G35" s="22">
        <v>1</v>
      </c>
      <c r="H35" s="22">
        <v>1</v>
      </c>
      <c r="I35" s="22">
        <v>1</v>
      </c>
      <c r="J35" s="22"/>
      <c r="K35" s="22">
        <v>1</v>
      </c>
      <c r="L35" s="22">
        <v>1</v>
      </c>
      <c r="M35" s="22">
        <v>1</v>
      </c>
      <c r="N35" s="22">
        <v>1</v>
      </c>
      <c r="O35" s="22">
        <v>1</v>
      </c>
      <c r="P35" s="22"/>
      <c r="Q35" s="22">
        <v>1</v>
      </c>
      <c r="R35" s="22">
        <v>1</v>
      </c>
      <c r="S35" s="22"/>
      <c r="T35" s="22"/>
      <c r="U35" s="22"/>
      <c r="V35" s="22"/>
      <c r="W35" s="22"/>
      <c r="X35" s="22"/>
      <c r="Y35" s="22">
        <v>1</v>
      </c>
      <c r="Z35" s="22">
        <v>1</v>
      </c>
      <c r="AA35" s="22"/>
      <c r="AB35" s="22">
        <v>1</v>
      </c>
      <c r="AC35" s="22"/>
      <c r="AD35" s="22"/>
      <c r="AE35" s="22"/>
      <c r="AF35" s="22">
        <v>1</v>
      </c>
      <c r="AG35" s="22">
        <v>1</v>
      </c>
      <c r="AH35" s="22"/>
      <c r="AI35" s="22"/>
      <c r="AJ35" s="22"/>
      <c r="AK35" s="22">
        <v>1</v>
      </c>
      <c r="AL35" s="22"/>
      <c r="AM35" s="22">
        <v>1</v>
      </c>
      <c r="AN35" s="22">
        <v>1</v>
      </c>
      <c r="AO35" s="22">
        <v>1</v>
      </c>
      <c r="AP35" s="22">
        <v>1</v>
      </c>
      <c r="AQ35" s="21" t="s">
        <v>263</v>
      </c>
      <c r="AR35" s="21" t="s">
        <v>264</v>
      </c>
      <c r="AS35" s="21" t="s">
        <v>265</v>
      </c>
      <c r="AT35" s="21" t="s">
        <v>266</v>
      </c>
      <c r="AU35" s="21" t="s">
        <v>267</v>
      </c>
      <c r="AV35" s="21" t="s">
        <v>268</v>
      </c>
      <c r="AW35" s="21" t="s">
        <v>269</v>
      </c>
      <c r="AX35" s="21" t="s">
        <v>270</v>
      </c>
      <c r="AY35" s="21" t="s">
        <v>271</v>
      </c>
      <c r="AZ35" s="21" t="s">
        <v>272</v>
      </c>
      <c r="BA35" s="21" t="s">
        <v>273</v>
      </c>
      <c r="BB35" s="21" t="s">
        <v>274</v>
      </c>
      <c r="BC35" s="21" t="s">
        <v>275</v>
      </c>
      <c r="BD35" s="21" t="s">
        <v>276</v>
      </c>
      <c r="BE35" s="21" t="s">
        <v>22</v>
      </c>
      <c r="BF35" s="21" t="s">
        <v>277</v>
      </c>
      <c r="BG35" s="21" t="s">
        <v>278</v>
      </c>
      <c r="BH35" s="21" t="s">
        <v>54</v>
      </c>
      <c r="BI35" s="21" t="s">
        <v>55</v>
      </c>
      <c r="BJ35" s="21" t="s">
        <v>56</v>
      </c>
      <c r="BK35" s="21"/>
      <c r="BL35" s="1"/>
    </row>
    <row r="36" spans="1:64" x14ac:dyDescent="0.25">
      <c r="A36" s="22">
        <v>603</v>
      </c>
      <c r="B36" s="22">
        <v>1</v>
      </c>
      <c r="C36" s="22">
        <v>1</v>
      </c>
      <c r="D36" s="22"/>
      <c r="E36" s="22"/>
      <c r="F36" s="22">
        <v>1</v>
      </c>
      <c r="G36" s="22">
        <v>1</v>
      </c>
      <c r="H36" s="22">
        <v>1</v>
      </c>
      <c r="I36" s="22">
        <v>1</v>
      </c>
      <c r="J36" s="22">
        <v>1</v>
      </c>
      <c r="K36" s="22"/>
      <c r="L36" s="22"/>
      <c r="M36" s="22"/>
      <c r="N36" s="22"/>
      <c r="O36" s="22"/>
      <c r="P36" s="22"/>
      <c r="Q36" s="22">
        <v>1</v>
      </c>
      <c r="R36" s="22">
        <v>1</v>
      </c>
      <c r="S36" s="22"/>
      <c r="T36" s="22"/>
      <c r="U36" s="22">
        <v>1</v>
      </c>
      <c r="V36" s="22">
        <v>1</v>
      </c>
      <c r="W36" s="22"/>
      <c r="X36" s="22">
        <v>1</v>
      </c>
      <c r="Y36" s="22">
        <v>1</v>
      </c>
      <c r="Z36" s="22">
        <v>1</v>
      </c>
      <c r="AA36" s="22"/>
      <c r="AB36" s="22"/>
      <c r="AC36" s="22"/>
      <c r="AD36" s="22">
        <v>1</v>
      </c>
      <c r="AE36" s="22">
        <v>1</v>
      </c>
      <c r="AF36" s="22"/>
      <c r="AG36" s="22">
        <v>1</v>
      </c>
      <c r="AH36" s="22"/>
      <c r="AI36" s="22"/>
      <c r="AJ36" s="22">
        <v>1</v>
      </c>
      <c r="AK36" s="22"/>
      <c r="AL36" s="22"/>
      <c r="AM36" s="22">
        <v>1</v>
      </c>
      <c r="AN36" s="22">
        <v>1</v>
      </c>
      <c r="AO36" s="22"/>
      <c r="AP36" s="22">
        <v>1</v>
      </c>
      <c r="AQ36" s="21" t="s">
        <v>280</v>
      </c>
      <c r="AR36" s="21" t="s">
        <v>281</v>
      </c>
      <c r="AS36" s="21" t="s">
        <v>282</v>
      </c>
      <c r="AT36" s="21" t="s">
        <v>283</v>
      </c>
      <c r="AU36" s="21" t="s">
        <v>284</v>
      </c>
      <c r="AV36" s="21" t="s">
        <v>285</v>
      </c>
      <c r="AW36" s="21" t="s">
        <v>286</v>
      </c>
      <c r="AX36" s="21" t="s">
        <v>287</v>
      </c>
      <c r="AY36" s="21" t="s">
        <v>54</v>
      </c>
      <c r="AZ36" s="21" t="s">
        <v>55</v>
      </c>
      <c r="BA36" s="21" t="s">
        <v>56</v>
      </c>
      <c r="BB36" s="21"/>
      <c r="BC36" s="21"/>
      <c r="BD36" s="21"/>
      <c r="BE36" s="21"/>
      <c r="BF36" s="21"/>
      <c r="BG36" s="21"/>
      <c r="BH36" s="21"/>
      <c r="BI36" s="21"/>
      <c r="BJ36" s="21"/>
      <c r="BK36" s="21"/>
      <c r="BL36" s="1"/>
    </row>
    <row r="37" spans="1:64"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1"/>
    </row>
    <row r="39" spans="1:64" x14ac:dyDescent="0.25">
      <c r="A39" s="22">
        <v>201</v>
      </c>
      <c r="B39" t="str">
        <f>IF(ISNUMBER(B4),B$3,"")</f>
        <v>Fixed vs. Relative References</v>
      </c>
      <c r="C39" t="str">
        <f t="shared" ref="C39:AP45" si="1">IF(ISNUMBER(C4),C$3,"")</f>
        <v/>
      </c>
      <c r="D39" t="str">
        <f t="shared" si="1"/>
        <v/>
      </c>
      <c r="E39" t="str">
        <f t="shared" si="1"/>
        <v/>
      </c>
      <c r="F39" t="str">
        <f t="shared" si="1"/>
        <v>Formula Writing: Basic Calculations</v>
      </c>
      <c r="G39" t="str">
        <f t="shared" si="1"/>
        <v>Square Root and Raising to Power</v>
      </c>
      <c r="H39" t="str">
        <f t="shared" si="1"/>
        <v>Formula Fill Handle Replication</v>
      </c>
      <c r="I39" t="str">
        <f t="shared" si="1"/>
        <v>Sum Functions</v>
      </c>
      <c r="J39" t="str">
        <f t="shared" si="1"/>
        <v/>
      </c>
      <c r="K39" t="str">
        <f t="shared" si="1"/>
        <v>Trig Functions</v>
      </c>
      <c r="L39" t="str">
        <f t="shared" si="1"/>
        <v>Inverse Trig Functions</v>
      </c>
      <c r="M39" t="str">
        <f t="shared" si="1"/>
        <v>Degrees to Radians</v>
      </c>
      <c r="N39" t="str">
        <f t="shared" si="1"/>
        <v>PI Function</v>
      </c>
      <c r="O39" t="str">
        <f t="shared" si="1"/>
        <v/>
      </c>
      <c r="P39" t="str">
        <f t="shared" si="1"/>
        <v/>
      </c>
      <c r="Q39" t="str">
        <f t="shared" si="1"/>
        <v/>
      </c>
      <c r="R39" t="str">
        <f t="shared" si="1"/>
        <v>Goal Seek</v>
      </c>
      <c r="S39" t="str">
        <f t="shared" si="1"/>
        <v/>
      </c>
      <c r="T39" t="str">
        <f t="shared" si="1"/>
        <v/>
      </c>
      <c r="U39" t="str">
        <f t="shared" si="1"/>
        <v>IF Functions</v>
      </c>
      <c r="V39" t="str">
        <f t="shared" si="1"/>
        <v/>
      </c>
      <c r="W39" t="str">
        <f t="shared" si="1"/>
        <v>Polar Coordinates</v>
      </c>
      <c r="X39" t="str">
        <f t="shared" si="1"/>
        <v/>
      </c>
      <c r="Y39" t="str">
        <f t="shared" si="1"/>
        <v/>
      </c>
      <c r="Z39" t="str">
        <f t="shared" si="1"/>
        <v/>
      </c>
      <c r="AA39" t="str">
        <f t="shared" si="1"/>
        <v/>
      </c>
      <c r="AB39" t="str">
        <f t="shared" si="1"/>
        <v/>
      </c>
      <c r="AC39" t="str">
        <f t="shared" si="1"/>
        <v/>
      </c>
      <c r="AD39" t="str">
        <f t="shared" si="1"/>
        <v>Logical Functions</v>
      </c>
      <c r="AE39" t="str">
        <f t="shared" si="1"/>
        <v/>
      </c>
      <c r="AF39" t="str">
        <f t="shared" si="1"/>
        <v/>
      </c>
      <c r="AG39" t="str">
        <f t="shared" si="1"/>
        <v/>
      </c>
      <c r="AH39" t="str">
        <f t="shared" si="1"/>
        <v/>
      </c>
      <c r="AI39" t="str">
        <f t="shared" si="1"/>
        <v/>
      </c>
      <c r="AJ39" t="str">
        <f t="shared" si="1"/>
        <v/>
      </c>
      <c r="AK39" t="str">
        <f t="shared" si="1"/>
        <v/>
      </c>
      <c r="AL39" t="str">
        <f t="shared" si="1"/>
        <v/>
      </c>
      <c r="AM39" t="str">
        <f t="shared" si="1"/>
        <v>Optimization</v>
      </c>
      <c r="AN39" t="str">
        <f t="shared" si="1"/>
        <v/>
      </c>
      <c r="AO39" t="str">
        <f t="shared" si="1"/>
        <v/>
      </c>
      <c r="AP39" t="str">
        <f t="shared" si="1"/>
        <v>Using Math to Illustrate Fundamental Laws</v>
      </c>
    </row>
    <row r="40" spans="1:64" x14ac:dyDescent="0.25">
      <c r="A40" s="22">
        <v>202</v>
      </c>
      <c r="B40" t="str">
        <f t="shared" ref="B40:Q71" si="2">IF(ISNUMBER(B5),B$3,"")</f>
        <v>Fixed vs. Relative References</v>
      </c>
      <c r="C40" t="str">
        <f t="shared" si="2"/>
        <v/>
      </c>
      <c r="D40" t="str">
        <f t="shared" si="2"/>
        <v>Graphing XY scatter</v>
      </c>
      <c r="E40" t="str">
        <f t="shared" si="2"/>
        <v/>
      </c>
      <c r="F40" t="str">
        <f t="shared" si="2"/>
        <v>Formula Writing: Basic Calculations</v>
      </c>
      <c r="G40" t="str">
        <f t="shared" si="2"/>
        <v>Square Root and Raising to Power</v>
      </c>
      <c r="H40" t="str">
        <f t="shared" si="2"/>
        <v>Formula Fill Handle Replication</v>
      </c>
      <c r="I40" t="str">
        <f t="shared" si="2"/>
        <v/>
      </c>
      <c r="J40" t="str">
        <f t="shared" si="2"/>
        <v/>
      </c>
      <c r="K40" t="str">
        <f t="shared" si="2"/>
        <v/>
      </c>
      <c r="L40" t="str">
        <f t="shared" si="2"/>
        <v/>
      </c>
      <c r="M40" t="str">
        <f t="shared" si="2"/>
        <v/>
      </c>
      <c r="N40" t="str">
        <f t="shared" si="2"/>
        <v/>
      </c>
      <c r="O40" t="str">
        <f t="shared" si="2"/>
        <v/>
      </c>
      <c r="P40" t="str">
        <f t="shared" si="2"/>
        <v/>
      </c>
      <c r="Q40" t="str">
        <f t="shared" si="2"/>
        <v/>
      </c>
      <c r="R40" t="str">
        <f t="shared" si="1"/>
        <v>Goal Seek</v>
      </c>
      <c r="S40" t="str">
        <f t="shared" si="1"/>
        <v>Micro Tolerance Goal Seek</v>
      </c>
      <c r="T40" t="str">
        <f t="shared" si="1"/>
        <v>Scientific Notation Shorthand</v>
      </c>
      <c r="U40" t="str">
        <f t="shared" si="1"/>
        <v/>
      </c>
      <c r="V40" t="str">
        <f t="shared" si="1"/>
        <v/>
      </c>
      <c r="W40" t="str">
        <f t="shared" si="1"/>
        <v/>
      </c>
      <c r="X40" t="str">
        <f t="shared" si="1"/>
        <v/>
      </c>
      <c r="Y40" t="str">
        <f t="shared" si="1"/>
        <v/>
      </c>
      <c r="Z40" t="str">
        <f t="shared" si="1"/>
        <v>Counting by Uniform or Varying Units</v>
      </c>
      <c r="AA40" t="str">
        <f t="shared" si="1"/>
        <v/>
      </c>
      <c r="AB40" t="str">
        <f t="shared" si="1"/>
        <v>Model Motion with line or Bar Graphs</v>
      </c>
      <c r="AC40" t="str">
        <f t="shared" si="1"/>
        <v/>
      </c>
      <c r="AD40" t="str">
        <f t="shared" si="1"/>
        <v/>
      </c>
      <c r="AE40" t="str">
        <f t="shared" si="1"/>
        <v/>
      </c>
      <c r="AF40" t="str">
        <f t="shared" si="1"/>
        <v/>
      </c>
      <c r="AG40" t="str">
        <f t="shared" si="1"/>
        <v>Counting Time at Varying Increments</v>
      </c>
      <c r="AH40" t="str">
        <f t="shared" si="1"/>
        <v/>
      </c>
      <c r="AI40" t="str">
        <f t="shared" si="1"/>
        <v/>
      </c>
      <c r="AJ40" t="str">
        <f t="shared" si="1"/>
        <v/>
      </c>
      <c r="AK40" t="str">
        <f t="shared" si="1"/>
        <v/>
      </c>
      <c r="AL40" t="str">
        <f t="shared" si="1"/>
        <v/>
      </c>
      <c r="AM40" t="str">
        <f t="shared" si="1"/>
        <v/>
      </c>
      <c r="AN40" t="str">
        <f t="shared" si="1"/>
        <v/>
      </c>
      <c r="AO40" t="str">
        <f t="shared" si="1"/>
        <v>Slope Expressing Rate of Change</v>
      </c>
      <c r="AP40" t="str">
        <f t="shared" si="1"/>
        <v>Using Math to Illustrate Fundamental Laws</v>
      </c>
    </row>
    <row r="41" spans="1:64" x14ac:dyDescent="0.25">
      <c r="A41" s="22">
        <v>202.1</v>
      </c>
      <c r="B41" t="str">
        <f t="shared" si="2"/>
        <v>Fixed vs. Relative References</v>
      </c>
      <c r="C41" t="str">
        <f t="shared" si="1"/>
        <v/>
      </c>
      <c r="D41" t="str">
        <f t="shared" si="1"/>
        <v>Graphing XY scatter</v>
      </c>
      <c r="E41" t="str">
        <f t="shared" si="1"/>
        <v/>
      </c>
      <c r="F41" t="str">
        <f t="shared" si="1"/>
        <v>Formula Writing: Basic Calculations</v>
      </c>
      <c r="G41" t="str">
        <f t="shared" si="1"/>
        <v>Square Root and Raising to Power</v>
      </c>
      <c r="H41" t="str">
        <f t="shared" si="1"/>
        <v>Formula Fill Handle Replication</v>
      </c>
      <c r="I41" t="str">
        <f t="shared" si="1"/>
        <v/>
      </c>
      <c r="J41" t="str">
        <f t="shared" si="1"/>
        <v>Max and Min Functions</v>
      </c>
      <c r="K41" t="str">
        <f t="shared" si="1"/>
        <v/>
      </c>
      <c r="L41" t="str">
        <f t="shared" si="1"/>
        <v/>
      </c>
      <c r="M41" t="str">
        <f t="shared" si="1"/>
        <v/>
      </c>
      <c r="N41" t="str">
        <f t="shared" si="1"/>
        <v/>
      </c>
      <c r="O41" t="str">
        <f t="shared" si="1"/>
        <v/>
      </c>
      <c r="P41" t="str">
        <f t="shared" si="1"/>
        <v/>
      </c>
      <c r="Q41" t="str">
        <f t="shared" si="1"/>
        <v/>
      </c>
      <c r="R41" t="str">
        <f t="shared" si="1"/>
        <v>Goal Seek</v>
      </c>
      <c r="S41" t="str">
        <f t="shared" si="1"/>
        <v/>
      </c>
      <c r="T41" t="str">
        <f t="shared" si="1"/>
        <v>Scientific Notation Shorthand</v>
      </c>
      <c r="U41" t="str">
        <f t="shared" si="1"/>
        <v>IF Functions</v>
      </c>
      <c r="V41" t="str">
        <f t="shared" si="1"/>
        <v/>
      </c>
      <c r="W41" t="str">
        <f t="shared" si="1"/>
        <v/>
      </c>
      <c r="X41" t="str">
        <f t="shared" si="1"/>
        <v/>
      </c>
      <c r="Y41" t="str">
        <f t="shared" si="1"/>
        <v/>
      </c>
      <c r="Z41" t="str">
        <f t="shared" si="1"/>
        <v>Counting by Uniform or Varying Units</v>
      </c>
      <c r="AA41" t="str">
        <f t="shared" si="1"/>
        <v/>
      </c>
      <c r="AB41" t="str">
        <f t="shared" si="1"/>
        <v/>
      </c>
      <c r="AC41" t="str">
        <f t="shared" si="1"/>
        <v/>
      </c>
      <c r="AD41" t="str">
        <f t="shared" si="1"/>
        <v>Logical Functions</v>
      </c>
      <c r="AE41" t="str">
        <f t="shared" si="1"/>
        <v/>
      </c>
      <c r="AF41" t="str">
        <f t="shared" si="1"/>
        <v/>
      </c>
      <c r="AG41" t="str">
        <f t="shared" si="1"/>
        <v>Counting Time at Varying Increments</v>
      </c>
      <c r="AH41" t="str">
        <f t="shared" si="1"/>
        <v/>
      </c>
      <c r="AI41" t="str">
        <f t="shared" si="1"/>
        <v/>
      </c>
      <c r="AJ41" t="str">
        <f t="shared" si="1"/>
        <v/>
      </c>
      <c r="AK41" t="str">
        <f t="shared" si="1"/>
        <v/>
      </c>
      <c r="AL41" t="str">
        <f t="shared" si="1"/>
        <v/>
      </c>
      <c r="AM41" t="str">
        <f t="shared" si="1"/>
        <v>Optimization</v>
      </c>
      <c r="AN41" t="str">
        <f t="shared" si="1"/>
        <v/>
      </c>
      <c r="AO41" t="str">
        <f t="shared" si="1"/>
        <v>Slope Expressing Rate of Change</v>
      </c>
      <c r="AP41" t="str">
        <f t="shared" si="1"/>
        <v>Using Math to Illustrate Fundamental Laws</v>
      </c>
    </row>
    <row r="42" spans="1:64" x14ac:dyDescent="0.25">
      <c r="A42" s="22">
        <v>203</v>
      </c>
      <c r="B42" t="str">
        <f t="shared" si="2"/>
        <v>Fixed vs. Relative References</v>
      </c>
      <c r="C42" t="str">
        <f t="shared" si="1"/>
        <v/>
      </c>
      <c r="D42" t="str">
        <f t="shared" si="1"/>
        <v>Graphing XY scatter</v>
      </c>
      <c r="E42" t="str">
        <f t="shared" si="1"/>
        <v>Multiple Series Graphing</v>
      </c>
      <c r="F42" t="str">
        <f t="shared" si="1"/>
        <v>Formula Writing: Basic Calculations</v>
      </c>
      <c r="G42" t="str">
        <f t="shared" si="1"/>
        <v>Square Root and Raising to Power</v>
      </c>
      <c r="H42" t="str">
        <f t="shared" si="1"/>
        <v>Formula Fill Handle Replication</v>
      </c>
      <c r="I42" t="str">
        <f t="shared" si="1"/>
        <v/>
      </c>
      <c r="J42" t="str">
        <f t="shared" si="1"/>
        <v>Max and Min Functions</v>
      </c>
      <c r="K42" t="str">
        <f t="shared" si="1"/>
        <v>Trig Functions</v>
      </c>
      <c r="L42" t="str">
        <f t="shared" si="1"/>
        <v/>
      </c>
      <c r="M42" t="str">
        <f t="shared" si="1"/>
        <v>Degrees to Radians</v>
      </c>
      <c r="N42" t="str">
        <f t="shared" si="1"/>
        <v>PI Function</v>
      </c>
      <c r="O42" t="str">
        <f t="shared" si="1"/>
        <v/>
      </c>
      <c r="P42" t="str">
        <f t="shared" si="1"/>
        <v/>
      </c>
      <c r="Q42" t="str">
        <f t="shared" si="1"/>
        <v/>
      </c>
      <c r="R42" t="str">
        <f t="shared" si="1"/>
        <v>Goal Seek</v>
      </c>
      <c r="S42" t="str">
        <f t="shared" si="1"/>
        <v/>
      </c>
      <c r="T42" t="str">
        <f t="shared" si="1"/>
        <v/>
      </c>
      <c r="U42" t="str">
        <f t="shared" si="1"/>
        <v>IF Functions</v>
      </c>
      <c r="V42" t="str">
        <f t="shared" si="1"/>
        <v/>
      </c>
      <c r="W42" t="str">
        <f t="shared" si="1"/>
        <v>Polar Coordinates</v>
      </c>
      <c r="X42" t="str">
        <f t="shared" si="1"/>
        <v/>
      </c>
      <c r="Y42" t="str">
        <f t="shared" si="1"/>
        <v/>
      </c>
      <c r="Z42" t="str">
        <f t="shared" si="1"/>
        <v>Counting by Uniform or Varying Units</v>
      </c>
      <c r="AA42" t="str">
        <f t="shared" si="1"/>
        <v>Rescaling Axes</v>
      </c>
      <c r="AB42" t="str">
        <f t="shared" si="1"/>
        <v>Model Motion with line or Bar Graphs</v>
      </c>
      <c r="AC42" t="str">
        <f t="shared" si="1"/>
        <v/>
      </c>
      <c r="AD42" t="str">
        <f t="shared" si="1"/>
        <v>Logical Functions</v>
      </c>
      <c r="AE42" t="str">
        <f t="shared" si="1"/>
        <v>Curve Fitting</v>
      </c>
      <c r="AF42" t="str">
        <f t="shared" si="1"/>
        <v/>
      </c>
      <c r="AG42" t="str">
        <f t="shared" si="1"/>
        <v>Counting Time at Varying Increments</v>
      </c>
      <c r="AH42" t="str">
        <f t="shared" si="1"/>
        <v/>
      </c>
      <c r="AI42" t="str">
        <f t="shared" si="1"/>
        <v/>
      </c>
      <c r="AJ42" t="str">
        <f t="shared" si="1"/>
        <v/>
      </c>
      <c r="AK42" t="str">
        <f t="shared" si="1"/>
        <v/>
      </c>
      <c r="AL42" t="str">
        <f t="shared" si="1"/>
        <v/>
      </c>
      <c r="AM42" t="str">
        <f t="shared" si="1"/>
        <v>Optimization</v>
      </c>
      <c r="AN42" t="str">
        <f t="shared" si="1"/>
        <v/>
      </c>
      <c r="AO42" t="str">
        <f t="shared" si="1"/>
        <v/>
      </c>
      <c r="AP42" t="str">
        <f t="shared" si="1"/>
        <v>Using Math to Illustrate Fundamental Laws</v>
      </c>
    </row>
    <row r="43" spans="1:64" x14ac:dyDescent="0.25">
      <c r="A43" s="22">
        <v>204</v>
      </c>
      <c r="B43" t="str">
        <f t="shared" si="2"/>
        <v>Fixed vs. Relative References</v>
      </c>
      <c r="C43" t="str">
        <f t="shared" si="1"/>
        <v>Multiple Linked Worksheets</v>
      </c>
      <c r="D43" t="str">
        <f t="shared" si="1"/>
        <v>Graphing XY scatter</v>
      </c>
      <c r="E43" t="str">
        <f t="shared" si="1"/>
        <v>Multiple Series Graphing</v>
      </c>
      <c r="F43" t="str">
        <f t="shared" si="1"/>
        <v>Formula Writing: Basic Calculations</v>
      </c>
      <c r="G43" t="str">
        <f t="shared" si="1"/>
        <v>Square Root and Raising to Power</v>
      </c>
      <c r="H43" t="str">
        <f t="shared" si="1"/>
        <v>Formula Fill Handle Replication</v>
      </c>
      <c r="I43" t="str">
        <f t="shared" si="1"/>
        <v/>
      </c>
      <c r="J43" t="str">
        <f t="shared" si="1"/>
        <v/>
      </c>
      <c r="K43" t="str">
        <f t="shared" si="1"/>
        <v/>
      </c>
      <c r="L43" t="str">
        <f t="shared" si="1"/>
        <v/>
      </c>
      <c r="M43" t="str">
        <f t="shared" si="1"/>
        <v/>
      </c>
      <c r="N43" t="str">
        <f t="shared" si="1"/>
        <v/>
      </c>
      <c r="O43" t="str">
        <f t="shared" si="1"/>
        <v/>
      </c>
      <c r="P43" t="str">
        <f t="shared" si="1"/>
        <v/>
      </c>
      <c r="Q43" t="str">
        <f t="shared" si="1"/>
        <v/>
      </c>
      <c r="R43" t="str">
        <f t="shared" si="1"/>
        <v>Goal Seek</v>
      </c>
      <c r="S43" t="str">
        <f t="shared" si="1"/>
        <v/>
      </c>
      <c r="T43" t="str">
        <f t="shared" si="1"/>
        <v>Scientific Notation Shorthand</v>
      </c>
      <c r="U43" t="str">
        <f t="shared" si="1"/>
        <v/>
      </c>
      <c r="V43" t="str">
        <f t="shared" si="1"/>
        <v/>
      </c>
      <c r="W43" t="str">
        <f t="shared" si="1"/>
        <v/>
      </c>
      <c r="X43" t="str">
        <f t="shared" si="1"/>
        <v/>
      </c>
      <c r="Y43" t="str">
        <f t="shared" si="1"/>
        <v/>
      </c>
      <c r="Z43" t="str">
        <f t="shared" si="1"/>
        <v>Counting by Uniform or Varying Units</v>
      </c>
      <c r="AA43" t="str">
        <f t="shared" si="1"/>
        <v/>
      </c>
      <c r="AB43" t="str">
        <f t="shared" si="1"/>
        <v/>
      </c>
      <c r="AC43" t="str">
        <f t="shared" si="1"/>
        <v/>
      </c>
      <c r="AD43" t="str">
        <f t="shared" si="1"/>
        <v/>
      </c>
      <c r="AE43" t="str">
        <f t="shared" si="1"/>
        <v/>
      </c>
      <c r="AF43" t="str">
        <f t="shared" si="1"/>
        <v/>
      </c>
      <c r="AG43" t="str">
        <f t="shared" si="1"/>
        <v/>
      </c>
      <c r="AH43" t="str">
        <f t="shared" si="1"/>
        <v/>
      </c>
      <c r="AI43" t="str">
        <f t="shared" si="1"/>
        <v/>
      </c>
      <c r="AJ43" t="str">
        <f t="shared" si="1"/>
        <v/>
      </c>
      <c r="AK43" t="str">
        <f t="shared" si="1"/>
        <v/>
      </c>
      <c r="AL43" t="str">
        <f t="shared" si="1"/>
        <v/>
      </c>
      <c r="AM43" t="str">
        <f t="shared" si="1"/>
        <v>Optimization</v>
      </c>
      <c r="AN43" t="str">
        <f t="shared" si="1"/>
        <v/>
      </c>
      <c r="AO43" t="str">
        <f t="shared" si="1"/>
        <v/>
      </c>
      <c r="AP43" t="str">
        <f t="shared" si="1"/>
        <v>Using Math to Illustrate Fundamental Laws</v>
      </c>
    </row>
    <row r="44" spans="1:64" x14ac:dyDescent="0.25">
      <c r="A44" s="22">
        <v>205</v>
      </c>
      <c r="B44" t="str">
        <f t="shared" si="2"/>
        <v>Fixed vs. Relative References</v>
      </c>
      <c r="C44" t="str">
        <f t="shared" si="1"/>
        <v/>
      </c>
      <c r="D44" t="str">
        <f t="shared" si="1"/>
        <v>Graphing XY scatter</v>
      </c>
      <c r="E44" t="str">
        <f t="shared" si="1"/>
        <v>Multiple Series Graphing</v>
      </c>
      <c r="F44" t="str">
        <f t="shared" si="1"/>
        <v>Formula Writing: Basic Calculations</v>
      </c>
      <c r="G44" t="str">
        <f t="shared" si="1"/>
        <v>Square Root and Raising to Power</v>
      </c>
      <c r="H44" t="str">
        <f t="shared" si="1"/>
        <v>Formula Fill Handle Replication</v>
      </c>
      <c r="I44" t="str">
        <f t="shared" si="1"/>
        <v>Sum Functions</v>
      </c>
      <c r="J44" t="str">
        <f t="shared" si="1"/>
        <v>Max and Min Functions</v>
      </c>
      <c r="K44" t="str">
        <f t="shared" si="1"/>
        <v/>
      </c>
      <c r="L44" t="str">
        <f t="shared" si="1"/>
        <v/>
      </c>
      <c r="M44" t="str">
        <f t="shared" si="1"/>
        <v/>
      </c>
      <c r="N44" t="str">
        <f t="shared" si="1"/>
        <v/>
      </c>
      <c r="O44" t="str">
        <f t="shared" si="1"/>
        <v/>
      </c>
      <c r="P44" t="str">
        <f t="shared" si="1"/>
        <v/>
      </c>
      <c r="Q44" t="str">
        <f t="shared" si="1"/>
        <v/>
      </c>
      <c r="R44" t="str">
        <f t="shared" si="1"/>
        <v>Goal Seek</v>
      </c>
      <c r="S44" t="str">
        <f t="shared" si="1"/>
        <v/>
      </c>
      <c r="T44" t="str">
        <f t="shared" si="1"/>
        <v>Scientific Notation Shorthand</v>
      </c>
      <c r="U44" t="str">
        <f t="shared" si="1"/>
        <v>IF Functions</v>
      </c>
      <c r="V44" t="str">
        <f t="shared" si="1"/>
        <v/>
      </c>
      <c r="W44" t="str">
        <f t="shared" si="1"/>
        <v/>
      </c>
      <c r="X44" t="str">
        <f t="shared" si="1"/>
        <v/>
      </c>
      <c r="Y44" t="str">
        <f t="shared" si="1"/>
        <v>Cell Formatting</v>
      </c>
      <c r="Z44" t="str">
        <f t="shared" si="1"/>
        <v>Counting by Uniform or Varying Units</v>
      </c>
      <c r="AA44" t="str">
        <f t="shared" si="1"/>
        <v>Rescaling Axes</v>
      </c>
      <c r="AB44" t="str">
        <f t="shared" si="1"/>
        <v>Model Motion with line or Bar Graphs</v>
      </c>
      <c r="AC44" t="str">
        <f t="shared" si="1"/>
        <v/>
      </c>
      <c r="AD44" t="str">
        <f t="shared" si="1"/>
        <v>Logical Functions</v>
      </c>
      <c r="AE44" t="str">
        <f t="shared" si="1"/>
        <v/>
      </c>
      <c r="AF44" t="str">
        <f t="shared" si="1"/>
        <v/>
      </c>
      <c r="AG44" t="str">
        <f t="shared" si="1"/>
        <v>Counting Time at Varying Increments</v>
      </c>
      <c r="AH44" t="str">
        <f t="shared" si="1"/>
        <v/>
      </c>
      <c r="AI44" t="str">
        <f t="shared" si="1"/>
        <v/>
      </c>
      <c r="AJ44" t="str">
        <f t="shared" si="1"/>
        <v/>
      </c>
      <c r="AK44" t="str">
        <f t="shared" si="1"/>
        <v/>
      </c>
      <c r="AL44" t="str">
        <f t="shared" si="1"/>
        <v/>
      </c>
      <c r="AM44" t="str">
        <f t="shared" si="1"/>
        <v>Optimization</v>
      </c>
      <c r="AN44" t="str">
        <f t="shared" si="1"/>
        <v/>
      </c>
      <c r="AO44" t="str">
        <f t="shared" si="1"/>
        <v>Slope Expressing Rate of Change</v>
      </c>
      <c r="AP44" t="str">
        <f t="shared" si="1"/>
        <v>Using Math to Illustrate Fundamental Laws</v>
      </c>
    </row>
    <row r="45" spans="1:64" x14ac:dyDescent="0.25">
      <c r="A45" s="22">
        <v>205.1</v>
      </c>
      <c r="B45" t="str">
        <f t="shared" si="2"/>
        <v>Fixed vs. Relative References</v>
      </c>
      <c r="C45" t="str">
        <f t="shared" si="1"/>
        <v>Multiple Linked Worksheets</v>
      </c>
      <c r="D45" t="str">
        <f t="shared" si="1"/>
        <v/>
      </c>
      <c r="E45" t="str">
        <f t="shared" si="1"/>
        <v/>
      </c>
      <c r="F45" t="str">
        <f t="shared" si="1"/>
        <v>Formula Writing: Basic Calculations</v>
      </c>
      <c r="G45" t="str">
        <f t="shared" si="1"/>
        <v>Square Root and Raising to Power</v>
      </c>
      <c r="H45" t="str">
        <f t="shared" si="1"/>
        <v>Formula Fill Handle Replication</v>
      </c>
      <c r="I45" t="str">
        <f t="shared" si="1"/>
        <v>Sum Functions</v>
      </c>
      <c r="J45" t="str">
        <f t="shared" si="1"/>
        <v>Max and Min Functions</v>
      </c>
      <c r="K45" t="str">
        <f t="shared" si="1"/>
        <v/>
      </c>
      <c r="L45" t="str">
        <f t="shared" si="1"/>
        <v/>
      </c>
      <c r="M45" t="str">
        <f t="shared" si="1"/>
        <v/>
      </c>
      <c r="N45" t="str">
        <f t="shared" si="1"/>
        <v/>
      </c>
      <c r="O45" t="str">
        <f t="shared" si="1"/>
        <v/>
      </c>
      <c r="P45" t="str">
        <f t="shared" si="1"/>
        <v/>
      </c>
      <c r="Q45" t="str">
        <f t="shared" si="1"/>
        <v/>
      </c>
      <c r="R45" t="str">
        <f t="shared" si="1"/>
        <v>Goal Seek</v>
      </c>
      <c r="S45" t="str">
        <f t="shared" si="1"/>
        <v/>
      </c>
      <c r="T45" t="str">
        <f t="shared" si="1"/>
        <v>Scientific Notation Shorthand</v>
      </c>
      <c r="U45" t="str">
        <f t="shared" si="1"/>
        <v>IF Functions</v>
      </c>
      <c r="V45" t="str">
        <f t="shared" si="1"/>
        <v>Nested IF Functions</v>
      </c>
      <c r="W45" t="str">
        <f t="shared" si="1"/>
        <v/>
      </c>
      <c r="X45" t="str">
        <f t="shared" si="1"/>
        <v/>
      </c>
      <c r="Y45" t="str">
        <f t="shared" si="1"/>
        <v>Cell Formatting</v>
      </c>
      <c r="Z45" t="str">
        <f t="shared" si="1"/>
        <v>Counting by Uniform or Varying Units</v>
      </c>
      <c r="AA45" t="str">
        <f t="shared" si="1"/>
        <v>Rescaling Axes</v>
      </c>
      <c r="AB45" t="str">
        <f t="shared" si="1"/>
        <v>Model Motion with line or Bar Graphs</v>
      </c>
      <c r="AC45" t="str">
        <f t="shared" si="1"/>
        <v/>
      </c>
      <c r="AD45" t="str">
        <f t="shared" si="1"/>
        <v>Logical Functions</v>
      </c>
      <c r="AE45" t="str">
        <f t="shared" si="1"/>
        <v/>
      </c>
      <c r="AF45" t="str">
        <f t="shared" si="1"/>
        <v/>
      </c>
      <c r="AG45" t="str">
        <f t="shared" ref="C45:AP52" si="3">IF(ISNUMBER(AG10),AG$3,"")</f>
        <v>Counting Time at Varying Increments</v>
      </c>
      <c r="AH45" t="str">
        <f t="shared" si="3"/>
        <v/>
      </c>
      <c r="AI45" t="str">
        <f t="shared" si="3"/>
        <v/>
      </c>
      <c r="AJ45" t="str">
        <f t="shared" si="3"/>
        <v>Vlookup Functions</v>
      </c>
      <c r="AK45" t="str">
        <f t="shared" si="3"/>
        <v/>
      </c>
      <c r="AL45" t="str">
        <f t="shared" si="3"/>
        <v/>
      </c>
      <c r="AM45" t="str">
        <f t="shared" si="3"/>
        <v>Optimization</v>
      </c>
      <c r="AN45" t="str">
        <f t="shared" si="3"/>
        <v/>
      </c>
      <c r="AO45" t="str">
        <f t="shared" si="3"/>
        <v/>
      </c>
      <c r="AP45" t="str">
        <f t="shared" si="3"/>
        <v/>
      </c>
    </row>
    <row r="46" spans="1:64" x14ac:dyDescent="0.25">
      <c r="A46" s="22">
        <v>206</v>
      </c>
      <c r="B46" t="str">
        <f t="shared" si="2"/>
        <v>Fixed vs. Relative References</v>
      </c>
      <c r="C46" t="str">
        <f t="shared" si="3"/>
        <v/>
      </c>
      <c r="D46" t="str">
        <f t="shared" si="3"/>
        <v>Graphing XY scatter</v>
      </c>
      <c r="E46" t="str">
        <f t="shared" si="3"/>
        <v>Multiple Series Graphing</v>
      </c>
      <c r="F46" t="str">
        <f t="shared" si="3"/>
        <v>Formula Writing: Basic Calculations</v>
      </c>
      <c r="G46" t="str">
        <f t="shared" si="3"/>
        <v>Square Root and Raising to Power</v>
      </c>
      <c r="H46" t="str">
        <f t="shared" si="3"/>
        <v>Formula Fill Handle Replication</v>
      </c>
      <c r="I46" t="str">
        <f t="shared" si="3"/>
        <v>Sum Functions</v>
      </c>
      <c r="J46" t="str">
        <f t="shared" si="3"/>
        <v>Max and Min Functions</v>
      </c>
      <c r="K46" t="str">
        <f t="shared" si="3"/>
        <v/>
      </c>
      <c r="L46" t="str">
        <f t="shared" si="3"/>
        <v/>
      </c>
      <c r="M46" t="str">
        <f t="shared" si="3"/>
        <v/>
      </c>
      <c r="N46" t="str">
        <f t="shared" si="3"/>
        <v/>
      </c>
      <c r="O46" t="str">
        <f t="shared" si="3"/>
        <v/>
      </c>
      <c r="P46" t="str">
        <f t="shared" si="3"/>
        <v/>
      </c>
      <c r="Q46" t="str">
        <f t="shared" si="3"/>
        <v/>
      </c>
      <c r="R46" t="str">
        <f t="shared" si="3"/>
        <v>Goal Seek</v>
      </c>
      <c r="S46" t="str">
        <f t="shared" si="3"/>
        <v>Micro Tolerance Goal Seek</v>
      </c>
      <c r="T46" t="str">
        <f t="shared" si="3"/>
        <v>Scientific Notation Shorthand</v>
      </c>
      <c r="U46" t="str">
        <f t="shared" si="3"/>
        <v/>
      </c>
      <c r="V46" t="str">
        <f t="shared" si="3"/>
        <v/>
      </c>
      <c r="W46" t="str">
        <f t="shared" si="3"/>
        <v/>
      </c>
      <c r="X46" t="str">
        <f t="shared" si="3"/>
        <v/>
      </c>
      <c r="Y46" t="str">
        <f t="shared" si="3"/>
        <v/>
      </c>
      <c r="Z46" t="str">
        <f t="shared" si="3"/>
        <v>Counting by Uniform or Varying Units</v>
      </c>
      <c r="AA46" t="str">
        <f t="shared" si="3"/>
        <v>Rescaling Axes</v>
      </c>
      <c r="AB46" t="str">
        <f t="shared" si="3"/>
        <v/>
      </c>
      <c r="AC46" t="str">
        <f t="shared" si="3"/>
        <v/>
      </c>
      <c r="AD46" t="str">
        <f t="shared" si="3"/>
        <v/>
      </c>
      <c r="AE46" t="str">
        <f t="shared" si="3"/>
        <v/>
      </c>
      <c r="AF46" t="str">
        <f t="shared" si="3"/>
        <v/>
      </c>
      <c r="AG46" t="str">
        <f t="shared" si="3"/>
        <v/>
      </c>
      <c r="AH46" t="str">
        <f t="shared" si="3"/>
        <v/>
      </c>
      <c r="AI46" t="str">
        <f t="shared" si="3"/>
        <v/>
      </c>
      <c r="AJ46" t="str">
        <f t="shared" si="3"/>
        <v/>
      </c>
      <c r="AK46" t="str">
        <f t="shared" si="3"/>
        <v/>
      </c>
      <c r="AL46" t="str">
        <f t="shared" si="3"/>
        <v/>
      </c>
      <c r="AM46" t="str">
        <f t="shared" si="3"/>
        <v>Optimization</v>
      </c>
      <c r="AN46" t="str">
        <f t="shared" si="3"/>
        <v/>
      </c>
      <c r="AO46" t="str">
        <f t="shared" si="3"/>
        <v>Slope Expressing Rate of Change</v>
      </c>
      <c r="AP46" t="str">
        <f t="shared" si="3"/>
        <v>Using Math to Illustrate Fundamental Laws</v>
      </c>
    </row>
    <row r="47" spans="1:64" x14ac:dyDescent="0.25">
      <c r="A47" s="22">
        <v>207</v>
      </c>
      <c r="B47" t="str">
        <f t="shared" si="2"/>
        <v>Fixed vs. Relative References</v>
      </c>
      <c r="C47" t="str">
        <f t="shared" si="3"/>
        <v/>
      </c>
      <c r="D47" t="str">
        <f t="shared" si="3"/>
        <v/>
      </c>
      <c r="E47" t="str">
        <f t="shared" si="3"/>
        <v/>
      </c>
      <c r="F47" t="str">
        <f t="shared" si="3"/>
        <v>Formula Writing: Basic Calculations</v>
      </c>
      <c r="G47" t="str">
        <f t="shared" si="3"/>
        <v/>
      </c>
      <c r="H47" t="str">
        <f t="shared" si="3"/>
        <v>Formula Fill Handle Replication</v>
      </c>
      <c r="I47" t="str">
        <f t="shared" si="3"/>
        <v/>
      </c>
      <c r="J47" t="str">
        <f t="shared" si="3"/>
        <v/>
      </c>
      <c r="K47" t="str">
        <f t="shared" si="3"/>
        <v/>
      </c>
      <c r="L47" t="str">
        <f t="shared" si="3"/>
        <v/>
      </c>
      <c r="M47" t="str">
        <f t="shared" si="3"/>
        <v/>
      </c>
      <c r="N47" t="str">
        <f t="shared" si="3"/>
        <v/>
      </c>
      <c r="O47" t="str">
        <f t="shared" si="3"/>
        <v/>
      </c>
      <c r="P47" t="str">
        <f t="shared" si="3"/>
        <v/>
      </c>
      <c r="Q47" t="str">
        <f t="shared" si="3"/>
        <v>Average Functions</v>
      </c>
      <c r="R47" t="str">
        <f t="shared" si="3"/>
        <v>Goal Seek</v>
      </c>
      <c r="S47" t="str">
        <f t="shared" si="3"/>
        <v/>
      </c>
      <c r="T47" t="str">
        <f t="shared" si="3"/>
        <v/>
      </c>
      <c r="U47" t="str">
        <f t="shared" si="3"/>
        <v>IF Functions</v>
      </c>
      <c r="V47" t="str">
        <f t="shared" si="3"/>
        <v>Nested IF Functions</v>
      </c>
      <c r="W47" t="str">
        <f t="shared" si="3"/>
        <v/>
      </c>
      <c r="X47" t="str">
        <f t="shared" si="3"/>
        <v/>
      </c>
      <c r="Y47" t="str">
        <f t="shared" si="3"/>
        <v/>
      </c>
      <c r="Z47" t="str">
        <f t="shared" si="3"/>
        <v>Counting by Uniform or Varying Units</v>
      </c>
      <c r="AA47" t="str">
        <f t="shared" si="3"/>
        <v/>
      </c>
      <c r="AB47" t="str">
        <f t="shared" si="3"/>
        <v/>
      </c>
      <c r="AC47" t="str">
        <f t="shared" si="3"/>
        <v/>
      </c>
      <c r="AD47" t="str">
        <f t="shared" si="3"/>
        <v>Logical Functions</v>
      </c>
      <c r="AE47" t="str">
        <f t="shared" si="3"/>
        <v/>
      </c>
      <c r="AF47" t="str">
        <f t="shared" si="3"/>
        <v/>
      </c>
      <c r="AG47" t="str">
        <f t="shared" si="3"/>
        <v>Counting Time at Varying Increments</v>
      </c>
      <c r="AH47" t="str">
        <f t="shared" si="3"/>
        <v/>
      </c>
      <c r="AI47" t="str">
        <f t="shared" si="3"/>
        <v/>
      </c>
      <c r="AJ47" t="str">
        <f t="shared" si="3"/>
        <v/>
      </c>
      <c r="AK47" t="str">
        <f t="shared" si="3"/>
        <v/>
      </c>
      <c r="AL47" t="str">
        <f t="shared" si="3"/>
        <v/>
      </c>
      <c r="AM47" t="str">
        <f t="shared" si="3"/>
        <v>Optimization</v>
      </c>
      <c r="AN47" t="str">
        <f t="shared" si="3"/>
        <v/>
      </c>
      <c r="AO47" t="str">
        <f t="shared" si="3"/>
        <v/>
      </c>
      <c r="AP47" t="str">
        <f t="shared" si="3"/>
        <v>Using Math to Illustrate Fundamental Laws</v>
      </c>
    </row>
    <row r="48" spans="1:64" x14ac:dyDescent="0.25">
      <c r="A48" s="22">
        <v>208</v>
      </c>
      <c r="B48" t="str">
        <f t="shared" si="2"/>
        <v>Fixed vs. Relative References</v>
      </c>
      <c r="C48" t="str">
        <f t="shared" si="3"/>
        <v/>
      </c>
      <c r="D48" t="str">
        <f t="shared" si="3"/>
        <v>Graphing XY scatter</v>
      </c>
      <c r="E48" t="str">
        <f t="shared" si="3"/>
        <v>Multiple Series Graphing</v>
      </c>
      <c r="F48" t="str">
        <f t="shared" si="3"/>
        <v>Formula Writing: Basic Calculations</v>
      </c>
      <c r="G48" t="str">
        <f t="shared" si="3"/>
        <v/>
      </c>
      <c r="H48" t="str">
        <f t="shared" si="3"/>
        <v>Formula Fill Handle Replication</v>
      </c>
      <c r="I48" t="str">
        <f t="shared" si="3"/>
        <v>Sum Functions</v>
      </c>
      <c r="J48" t="str">
        <f t="shared" si="3"/>
        <v/>
      </c>
      <c r="K48" t="str">
        <f t="shared" si="3"/>
        <v>Trig Functions</v>
      </c>
      <c r="L48" t="str">
        <f t="shared" si="3"/>
        <v/>
      </c>
      <c r="M48" t="str">
        <f t="shared" si="3"/>
        <v>Degrees to Radians</v>
      </c>
      <c r="N48" t="str">
        <f t="shared" si="3"/>
        <v/>
      </c>
      <c r="O48" t="str">
        <f t="shared" si="3"/>
        <v/>
      </c>
      <c r="P48" t="str">
        <f t="shared" si="3"/>
        <v/>
      </c>
      <c r="Q48" t="str">
        <f t="shared" si="3"/>
        <v/>
      </c>
      <c r="R48" t="str">
        <f t="shared" si="3"/>
        <v/>
      </c>
      <c r="S48" t="str">
        <f t="shared" si="3"/>
        <v/>
      </c>
      <c r="T48" t="str">
        <f t="shared" si="3"/>
        <v/>
      </c>
      <c r="U48" t="str">
        <f t="shared" si="3"/>
        <v/>
      </c>
      <c r="V48" t="str">
        <f t="shared" si="3"/>
        <v/>
      </c>
      <c r="W48" t="str">
        <f t="shared" si="3"/>
        <v/>
      </c>
      <c r="X48" t="str">
        <f t="shared" si="3"/>
        <v/>
      </c>
      <c r="Y48" t="str">
        <f t="shared" si="3"/>
        <v/>
      </c>
      <c r="Z48" t="str">
        <f t="shared" si="3"/>
        <v>Counting by Uniform or Varying Units</v>
      </c>
      <c r="AA48" t="str">
        <f t="shared" si="3"/>
        <v/>
      </c>
      <c r="AB48" t="str">
        <f t="shared" si="3"/>
        <v>Model Motion with line or Bar Graphs</v>
      </c>
      <c r="AC48" t="str">
        <f t="shared" si="3"/>
        <v/>
      </c>
      <c r="AD48" t="str">
        <f t="shared" si="3"/>
        <v/>
      </c>
      <c r="AE48" t="str">
        <f t="shared" si="3"/>
        <v/>
      </c>
      <c r="AF48" t="str">
        <f t="shared" si="3"/>
        <v/>
      </c>
      <c r="AG48" t="str">
        <f t="shared" si="3"/>
        <v/>
      </c>
      <c r="AH48" t="str">
        <f t="shared" si="3"/>
        <v/>
      </c>
      <c r="AI48" t="str">
        <f t="shared" si="3"/>
        <v/>
      </c>
      <c r="AJ48" t="str">
        <f t="shared" si="3"/>
        <v/>
      </c>
      <c r="AK48" t="str">
        <f t="shared" si="3"/>
        <v/>
      </c>
      <c r="AL48" t="str">
        <f t="shared" si="3"/>
        <v/>
      </c>
      <c r="AM48" t="str">
        <f t="shared" si="3"/>
        <v/>
      </c>
      <c r="AN48" t="str">
        <f t="shared" si="3"/>
        <v/>
      </c>
      <c r="AO48" t="str">
        <f t="shared" si="3"/>
        <v/>
      </c>
      <c r="AP48" t="str">
        <f t="shared" si="3"/>
        <v>Using Math to Illustrate Fundamental Laws</v>
      </c>
    </row>
    <row r="49" spans="1:42" x14ac:dyDescent="0.25">
      <c r="A49" s="22">
        <v>209</v>
      </c>
      <c r="B49" t="str">
        <f t="shared" si="2"/>
        <v>Fixed vs. Relative References</v>
      </c>
      <c r="C49" t="str">
        <f t="shared" si="3"/>
        <v/>
      </c>
      <c r="D49" t="str">
        <f t="shared" si="3"/>
        <v>Graphing XY scatter</v>
      </c>
      <c r="E49" t="str">
        <f t="shared" si="3"/>
        <v>Multiple Series Graphing</v>
      </c>
      <c r="F49" t="str">
        <f t="shared" si="3"/>
        <v>Formula Writing: Basic Calculations</v>
      </c>
      <c r="G49" t="str">
        <f t="shared" si="3"/>
        <v>Square Root and Raising to Power</v>
      </c>
      <c r="H49" t="str">
        <f t="shared" si="3"/>
        <v>Formula Fill Handle Replication</v>
      </c>
      <c r="I49" t="str">
        <f t="shared" si="3"/>
        <v>Sum Functions</v>
      </c>
      <c r="J49" t="str">
        <f t="shared" si="3"/>
        <v/>
      </c>
      <c r="K49" t="str">
        <f t="shared" si="3"/>
        <v>Trig Functions</v>
      </c>
      <c r="L49" t="str">
        <f t="shared" si="3"/>
        <v>Inverse Trig Functions</v>
      </c>
      <c r="M49" t="str">
        <f t="shared" si="3"/>
        <v>Degrees to Radians</v>
      </c>
      <c r="N49" t="str">
        <f t="shared" si="3"/>
        <v/>
      </c>
      <c r="O49" t="str">
        <f t="shared" si="3"/>
        <v/>
      </c>
      <c r="P49" t="str">
        <f t="shared" si="3"/>
        <v/>
      </c>
      <c r="Q49" t="str">
        <f t="shared" si="3"/>
        <v/>
      </c>
      <c r="R49" t="str">
        <f t="shared" si="3"/>
        <v>Goal Seek</v>
      </c>
      <c r="S49" t="str">
        <f t="shared" si="3"/>
        <v>Micro Tolerance Goal Seek</v>
      </c>
      <c r="T49" t="str">
        <f t="shared" si="3"/>
        <v>Scientific Notation Shorthand</v>
      </c>
      <c r="U49" t="str">
        <f t="shared" si="3"/>
        <v>IF Functions</v>
      </c>
      <c r="V49" t="str">
        <f t="shared" si="3"/>
        <v/>
      </c>
      <c r="W49" t="str">
        <f t="shared" si="3"/>
        <v>Polar Coordinates</v>
      </c>
      <c r="X49" t="str">
        <f t="shared" si="3"/>
        <v/>
      </c>
      <c r="Y49" t="str">
        <f t="shared" si="3"/>
        <v/>
      </c>
      <c r="Z49" t="str">
        <f t="shared" si="3"/>
        <v>Counting by Uniform or Varying Units</v>
      </c>
      <c r="AA49" t="str">
        <f t="shared" si="3"/>
        <v>Rescaling Axes</v>
      </c>
      <c r="AB49" t="str">
        <f t="shared" si="3"/>
        <v/>
      </c>
      <c r="AC49" t="str">
        <f t="shared" si="3"/>
        <v/>
      </c>
      <c r="AD49" t="str">
        <f t="shared" si="3"/>
        <v>Logical Functions</v>
      </c>
      <c r="AE49" t="str">
        <f t="shared" si="3"/>
        <v/>
      </c>
      <c r="AF49" t="str">
        <f t="shared" si="3"/>
        <v/>
      </c>
      <c r="AG49" t="str">
        <f t="shared" si="3"/>
        <v/>
      </c>
      <c r="AH49" t="str">
        <f t="shared" si="3"/>
        <v/>
      </c>
      <c r="AI49" t="str">
        <f t="shared" si="3"/>
        <v/>
      </c>
      <c r="AJ49" t="str">
        <f t="shared" si="3"/>
        <v/>
      </c>
      <c r="AK49" t="str">
        <f t="shared" si="3"/>
        <v/>
      </c>
      <c r="AL49" t="str">
        <f t="shared" si="3"/>
        <v/>
      </c>
      <c r="AM49" t="str">
        <f t="shared" si="3"/>
        <v>Optimization</v>
      </c>
      <c r="AN49" t="str">
        <f t="shared" si="3"/>
        <v/>
      </c>
      <c r="AO49" t="str">
        <f t="shared" si="3"/>
        <v/>
      </c>
      <c r="AP49" t="str">
        <f t="shared" si="3"/>
        <v>Using Math to Illustrate Fundamental Laws</v>
      </c>
    </row>
    <row r="50" spans="1:42" x14ac:dyDescent="0.25">
      <c r="A50" s="22">
        <v>210</v>
      </c>
      <c r="B50" t="str">
        <f t="shared" si="2"/>
        <v>Fixed vs. Relative References</v>
      </c>
      <c r="C50" t="str">
        <f t="shared" si="3"/>
        <v/>
      </c>
      <c r="D50" t="str">
        <f t="shared" si="3"/>
        <v>Graphing XY scatter</v>
      </c>
      <c r="E50" t="str">
        <f t="shared" si="3"/>
        <v>Multiple Series Graphing</v>
      </c>
      <c r="F50" t="str">
        <f t="shared" si="3"/>
        <v>Formula Writing: Basic Calculations</v>
      </c>
      <c r="G50" t="str">
        <f t="shared" si="3"/>
        <v>Square Root and Raising to Power</v>
      </c>
      <c r="H50" t="str">
        <f t="shared" si="3"/>
        <v>Formula Fill Handle Replication</v>
      </c>
      <c r="I50" t="str">
        <f t="shared" si="3"/>
        <v>Sum Functions</v>
      </c>
      <c r="J50" t="str">
        <f t="shared" si="3"/>
        <v/>
      </c>
      <c r="K50" t="str">
        <f t="shared" si="3"/>
        <v>Trig Functions</v>
      </c>
      <c r="L50" t="str">
        <f t="shared" si="3"/>
        <v>Inverse Trig Functions</v>
      </c>
      <c r="M50" t="str">
        <f t="shared" si="3"/>
        <v>Degrees to Radians</v>
      </c>
      <c r="N50" t="str">
        <f t="shared" si="3"/>
        <v>PI Function</v>
      </c>
      <c r="O50" t="str">
        <f t="shared" si="3"/>
        <v/>
      </c>
      <c r="P50" t="str">
        <f t="shared" si="3"/>
        <v/>
      </c>
      <c r="Q50" t="str">
        <f t="shared" si="3"/>
        <v/>
      </c>
      <c r="R50" t="str">
        <f t="shared" si="3"/>
        <v>Goal Seek</v>
      </c>
      <c r="S50" t="str">
        <f t="shared" si="3"/>
        <v>Micro Tolerance Goal Seek</v>
      </c>
      <c r="T50" t="str">
        <f t="shared" si="3"/>
        <v>Scientific Notation Shorthand</v>
      </c>
      <c r="U50" t="str">
        <f t="shared" si="3"/>
        <v>IF Functions</v>
      </c>
      <c r="V50" t="str">
        <f t="shared" si="3"/>
        <v/>
      </c>
      <c r="W50" t="str">
        <f t="shared" si="3"/>
        <v>Polar Coordinates</v>
      </c>
      <c r="X50" t="str">
        <f t="shared" si="3"/>
        <v/>
      </c>
      <c r="Y50" t="str">
        <f t="shared" si="3"/>
        <v/>
      </c>
      <c r="Z50" t="str">
        <f t="shared" si="3"/>
        <v>Counting by Uniform or Varying Units</v>
      </c>
      <c r="AA50" t="str">
        <f t="shared" si="3"/>
        <v/>
      </c>
      <c r="AB50" t="str">
        <f t="shared" si="3"/>
        <v/>
      </c>
      <c r="AC50" t="str">
        <f t="shared" si="3"/>
        <v/>
      </c>
      <c r="AD50" t="str">
        <f t="shared" si="3"/>
        <v>Logical Functions</v>
      </c>
      <c r="AE50" t="str">
        <f t="shared" si="3"/>
        <v/>
      </c>
      <c r="AF50" t="str">
        <f t="shared" si="3"/>
        <v/>
      </c>
      <c r="AG50" t="str">
        <f t="shared" si="3"/>
        <v/>
      </c>
      <c r="AH50" t="str">
        <f t="shared" si="3"/>
        <v/>
      </c>
      <c r="AI50" t="str">
        <f t="shared" si="3"/>
        <v>Expressing Aspect Ratios Graphically</v>
      </c>
      <c r="AJ50" t="str">
        <f t="shared" si="3"/>
        <v/>
      </c>
      <c r="AK50" t="str">
        <f t="shared" si="3"/>
        <v/>
      </c>
      <c r="AL50" t="str">
        <f t="shared" si="3"/>
        <v/>
      </c>
      <c r="AM50" t="str">
        <f t="shared" si="3"/>
        <v>Optimization</v>
      </c>
      <c r="AN50" t="str">
        <f t="shared" si="3"/>
        <v/>
      </c>
      <c r="AO50" t="str">
        <f t="shared" si="3"/>
        <v/>
      </c>
      <c r="AP50" t="str">
        <f t="shared" si="3"/>
        <v>Using Math to Illustrate Fundamental Laws</v>
      </c>
    </row>
    <row r="51" spans="1:42" x14ac:dyDescent="0.25">
      <c r="A51" s="22">
        <v>211</v>
      </c>
      <c r="B51" t="str">
        <f t="shared" si="2"/>
        <v>Fixed vs. Relative References</v>
      </c>
      <c r="C51" t="str">
        <f t="shared" si="3"/>
        <v>Multiple Linked Worksheets</v>
      </c>
      <c r="D51" t="str">
        <f t="shared" si="3"/>
        <v>Graphing XY scatter</v>
      </c>
      <c r="E51" t="str">
        <f t="shared" si="3"/>
        <v>Multiple Series Graphing</v>
      </c>
      <c r="F51" t="str">
        <f t="shared" si="3"/>
        <v>Formula Writing: Basic Calculations</v>
      </c>
      <c r="G51" t="str">
        <f t="shared" si="3"/>
        <v/>
      </c>
      <c r="H51" t="str">
        <f t="shared" si="3"/>
        <v>Formula Fill Handle Replication</v>
      </c>
      <c r="I51" t="str">
        <f t="shared" si="3"/>
        <v/>
      </c>
      <c r="J51" t="str">
        <f t="shared" si="3"/>
        <v/>
      </c>
      <c r="K51" t="str">
        <f t="shared" si="3"/>
        <v/>
      </c>
      <c r="L51" t="str">
        <f t="shared" si="3"/>
        <v/>
      </c>
      <c r="M51" t="str">
        <f t="shared" si="3"/>
        <v/>
      </c>
      <c r="N51" t="str">
        <f t="shared" si="3"/>
        <v/>
      </c>
      <c r="O51" t="str">
        <f t="shared" si="3"/>
        <v/>
      </c>
      <c r="P51" t="str">
        <f t="shared" si="3"/>
        <v/>
      </c>
      <c r="Q51" t="str">
        <f t="shared" si="3"/>
        <v/>
      </c>
      <c r="R51" t="str">
        <f t="shared" si="3"/>
        <v/>
      </c>
      <c r="S51" t="str">
        <f t="shared" si="3"/>
        <v/>
      </c>
      <c r="T51" t="str">
        <f t="shared" si="3"/>
        <v/>
      </c>
      <c r="U51" t="str">
        <f t="shared" si="3"/>
        <v/>
      </c>
      <c r="V51" t="str">
        <f t="shared" si="3"/>
        <v/>
      </c>
      <c r="W51" t="str">
        <f t="shared" si="3"/>
        <v/>
      </c>
      <c r="X51" t="str">
        <f t="shared" si="3"/>
        <v>Copy and Pasting Worksheets</v>
      </c>
      <c r="Y51" t="str">
        <f t="shared" si="3"/>
        <v/>
      </c>
      <c r="Z51" t="str">
        <f t="shared" si="3"/>
        <v>Counting by Uniform or Varying Units</v>
      </c>
      <c r="AA51" t="str">
        <f t="shared" si="3"/>
        <v>Rescaling Axes</v>
      </c>
      <c r="AB51" t="str">
        <f t="shared" si="3"/>
        <v/>
      </c>
      <c r="AC51" t="str">
        <f t="shared" si="3"/>
        <v/>
      </c>
      <c r="AD51" t="str">
        <f t="shared" si="3"/>
        <v/>
      </c>
      <c r="AE51" t="str">
        <f t="shared" si="3"/>
        <v>Curve Fitting</v>
      </c>
      <c r="AF51" t="str">
        <f t="shared" si="3"/>
        <v/>
      </c>
      <c r="AG51" t="str">
        <f t="shared" si="3"/>
        <v/>
      </c>
      <c r="AH51" t="str">
        <f t="shared" si="3"/>
        <v/>
      </c>
      <c r="AI51" t="str">
        <f t="shared" si="3"/>
        <v/>
      </c>
      <c r="AJ51" t="str">
        <f t="shared" si="3"/>
        <v/>
      </c>
      <c r="AK51" t="str">
        <f t="shared" si="3"/>
        <v>Linear Regressions</v>
      </c>
      <c r="AL51" t="str">
        <f t="shared" si="3"/>
        <v/>
      </c>
      <c r="AM51" t="str">
        <f t="shared" si="3"/>
        <v>Optimization</v>
      </c>
      <c r="AN51" t="str">
        <f t="shared" si="3"/>
        <v/>
      </c>
      <c r="AO51" t="str">
        <f t="shared" si="3"/>
        <v>Slope Expressing Rate of Change</v>
      </c>
      <c r="AP51" t="str">
        <f t="shared" si="3"/>
        <v>Using Math to Illustrate Fundamental Laws</v>
      </c>
    </row>
    <row r="52" spans="1:42" x14ac:dyDescent="0.25">
      <c r="A52" s="22">
        <v>301</v>
      </c>
      <c r="B52" t="str">
        <f t="shared" si="2"/>
        <v>Fixed vs. Relative References</v>
      </c>
      <c r="C52" t="str">
        <f t="shared" si="3"/>
        <v/>
      </c>
      <c r="D52" t="str">
        <f t="shared" si="3"/>
        <v/>
      </c>
      <c r="E52" t="str">
        <f t="shared" si="3"/>
        <v/>
      </c>
      <c r="F52" t="str">
        <f t="shared" si="3"/>
        <v>Formula Writing: Basic Calculations</v>
      </c>
      <c r="G52" t="str">
        <f t="shared" si="3"/>
        <v/>
      </c>
      <c r="H52" t="str">
        <f t="shared" ref="C52:AP58" si="4">IF(ISNUMBER(H17),H$3,"")</f>
        <v>Formula Fill Handle Replication</v>
      </c>
      <c r="I52" t="str">
        <f t="shared" si="4"/>
        <v/>
      </c>
      <c r="J52" t="str">
        <f t="shared" si="4"/>
        <v/>
      </c>
      <c r="K52" t="str">
        <f t="shared" si="4"/>
        <v/>
      </c>
      <c r="L52" t="str">
        <f t="shared" si="4"/>
        <v/>
      </c>
      <c r="M52" t="str">
        <f t="shared" si="4"/>
        <v/>
      </c>
      <c r="N52" t="str">
        <f t="shared" si="4"/>
        <v/>
      </c>
      <c r="O52" t="str">
        <f t="shared" si="4"/>
        <v/>
      </c>
      <c r="P52" t="str">
        <f t="shared" si="4"/>
        <v/>
      </c>
      <c r="Q52" t="str">
        <f t="shared" si="4"/>
        <v/>
      </c>
      <c r="R52" t="str">
        <f t="shared" si="4"/>
        <v>Goal Seek</v>
      </c>
      <c r="S52" t="str">
        <f t="shared" si="4"/>
        <v/>
      </c>
      <c r="T52" t="str">
        <f t="shared" si="4"/>
        <v/>
      </c>
      <c r="U52" t="str">
        <f t="shared" si="4"/>
        <v>IF Functions</v>
      </c>
      <c r="V52" t="str">
        <f t="shared" si="4"/>
        <v>Nested IF Functions</v>
      </c>
      <c r="W52" t="str">
        <f t="shared" si="4"/>
        <v/>
      </c>
      <c r="X52" t="str">
        <f t="shared" si="4"/>
        <v/>
      </c>
      <c r="Y52" t="str">
        <f t="shared" si="4"/>
        <v>Cell Formatting</v>
      </c>
      <c r="Z52" t="str">
        <f t="shared" si="4"/>
        <v/>
      </c>
      <c r="AA52" t="str">
        <f t="shared" si="4"/>
        <v/>
      </c>
      <c r="AB52" t="str">
        <f t="shared" si="4"/>
        <v/>
      </c>
      <c r="AC52" t="str">
        <f t="shared" si="4"/>
        <v/>
      </c>
      <c r="AD52" t="str">
        <f t="shared" si="4"/>
        <v>Logical Functions</v>
      </c>
      <c r="AE52" t="str">
        <f t="shared" si="4"/>
        <v/>
      </c>
      <c r="AF52" t="str">
        <f t="shared" si="4"/>
        <v/>
      </c>
      <c r="AG52" t="str">
        <f t="shared" si="4"/>
        <v/>
      </c>
      <c r="AH52" t="str">
        <f t="shared" si="4"/>
        <v/>
      </c>
      <c r="AI52" t="str">
        <f t="shared" si="4"/>
        <v/>
      </c>
      <c r="AJ52" t="str">
        <f t="shared" si="4"/>
        <v/>
      </c>
      <c r="AK52" t="str">
        <f t="shared" si="4"/>
        <v/>
      </c>
      <c r="AL52" t="str">
        <f t="shared" si="4"/>
        <v/>
      </c>
      <c r="AM52" t="str">
        <f t="shared" si="4"/>
        <v/>
      </c>
      <c r="AN52" t="str">
        <f t="shared" si="4"/>
        <v>Rounding</v>
      </c>
      <c r="AO52" t="str">
        <f t="shared" si="4"/>
        <v/>
      </c>
      <c r="AP52" t="str">
        <f t="shared" si="4"/>
        <v>Using Math to Illustrate Fundamental Laws</v>
      </c>
    </row>
    <row r="53" spans="1:42" x14ac:dyDescent="0.25">
      <c r="A53" s="22">
        <v>302</v>
      </c>
      <c r="B53" t="str">
        <f t="shared" si="2"/>
        <v>Fixed vs. Relative References</v>
      </c>
      <c r="C53" t="str">
        <f t="shared" si="4"/>
        <v/>
      </c>
      <c r="D53" t="str">
        <f t="shared" si="4"/>
        <v>Graphing XY scatter</v>
      </c>
      <c r="E53" t="str">
        <f t="shared" si="4"/>
        <v/>
      </c>
      <c r="F53" t="str">
        <f t="shared" si="4"/>
        <v>Formula Writing: Basic Calculations</v>
      </c>
      <c r="G53" t="str">
        <f t="shared" si="4"/>
        <v/>
      </c>
      <c r="H53" t="str">
        <f t="shared" si="4"/>
        <v>Formula Fill Handle Replication</v>
      </c>
      <c r="I53" t="str">
        <f t="shared" si="4"/>
        <v/>
      </c>
      <c r="J53" t="str">
        <f t="shared" si="4"/>
        <v/>
      </c>
      <c r="K53" t="str">
        <f t="shared" si="4"/>
        <v/>
      </c>
      <c r="L53" t="str">
        <f t="shared" si="4"/>
        <v/>
      </c>
      <c r="M53" t="str">
        <f t="shared" si="4"/>
        <v/>
      </c>
      <c r="N53" t="str">
        <f t="shared" si="4"/>
        <v/>
      </c>
      <c r="O53" t="str">
        <f t="shared" si="4"/>
        <v>Log Functions</v>
      </c>
      <c r="P53" t="str">
        <f t="shared" si="4"/>
        <v>Exponential Scale</v>
      </c>
      <c r="Q53" t="str">
        <f t="shared" si="4"/>
        <v/>
      </c>
      <c r="R53" t="str">
        <f t="shared" si="4"/>
        <v>Goal Seek</v>
      </c>
      <c r="S53" t="str">
        <f t="shared" si="4"/>
        <v/>
      </c>
      <c r="T53" t="str">
        <f t="shared" si="4"/>
        <v/>
      </c>
      <c r="U53" t="str">
        <f t="shared" si="4"/>
        <v>IF Functions</v>
      </c>
      <c r="V53" t="str">
        <f t="shared" si="4"/>
        <v/>
      </c>
      <c r="W53" t="str">
        <f t="shared" si="4"/>
        <v/>
      </c>
      <c r="X53" t="str">
        <f t="shared" si="4"/>
        <v/>
      </c>
      <c r="Y53" t="str">
        <f t="shared" si="4"/>
        <v/>
      </c>
      <c r="Z53" t="str">
        <f t="shared" si="4"/>
        <v>Counting by Uniform or Varying Units</v>
      </c>
      <c r="AA53" t="str">
        <f t="shared" si="4"/>
        <v>Rescaling Axes</v>
      </c>
      <c r="AB53" t="str">
        <f t="shared" si="4"/>
        <v/>
      </c>
      <c r="AC53" t="str">
        <f t="shared" si="4"/>
        <v/>
      </c>
      <c r="AD53" t="str">
        <f t="shared" si="4"/>
        <v>Logical Functions</v>
      </c>
      <c r="AE53" t="str">
        <f t="shared" si="4"/>
        <v/>
      </c>
      <c r="AF53" t="str">
        <f t="shared" si="4"/>
        <v/>
      </c>
      <c r="AG53" t="str">
        <f t="shared" si="4"/>
        <v/>
      </c>
      <c r="AH53" t="str">
        <f t="shared" si="4"/>
        <v/>
      </c>
      <c r="AI53" t="str">
        <f t="shared" si="4"/>
        <v/>
      </c>
      <c r="AJ53" t="str">
        <f t="shared" si="4"/>
        <v/>
      </c>
      <c r="AK53" t="str">
        <f t="shared" si="4"/>
        <v/>
      </c>
      <c r="AL53" t="str">
        <f t="shared" si="4"/>
        <v/>
      </c>
      <c r="AM53" t="str">
        <f t="shared" si="4"/>
        <v/>
      </c>
      <c r="AN53" t="str">
        <f t="shared" si="4"/>
        <v/>
      </c>
      <c r="AO53" t="str">
        <f t="shared" si="4"/>
        <v/>
      </c>
      <c r="AP53" t="str">
        <f t="shared" si="4"/>
        <v>Using Math to Illustrate Fundamental Laws</v>
      </c>
    </row>
    <row r="54" spans="1:42" x14ac:dyDescent="0.25">
      <c r="A54" s="22">
        <v>303</v>
      </c>
      <c r="B54" t="str">
        <f t="shared" si="2"/>
        <v>Fixed vs. Relative References</v>
      </c>
      <c r="C54" t="str">
        <f t="shared" si="4"/>
        <v>Multiple Linked Worksheets</v>
      </c>
      <c r="D54" t="str">
        <f t="shared" si="4"/>
        <v>Graphing XY scatter</v>
      </c>
      <c r="E54" t="str">
        <f t="shared" si="4"/>
        <v>Multiple Series Graphing</v>
      </c>
      <c r="F54" t="str">
        <f t="shared" si="4"/>
        <v>Formula Writing: Basic Calculations</v>
      </c>
      <c r="G54" t="str">
        <f t="shared" si="4"/>
        <v/>
      </c>
      <c r="H54" t="str">
        <f t="shared" si="4"/>
        <v>Formula Fill Handle Replication</v>
      </c>
      <c r="I54" t="str">
        <f t="shared" si="4"/>
        <v/>
      </c>
      <c r="J54" t="str">
        <f t="shared" si="4"/>
        <v/>
      </c>
      <c r="K54" t="str">
        <f t="shared" si="4"/>
        <v/>
      </c>
      <c r="L54" t="str">
        <f t="shared" si="4"/>
        <v/>
      </c>
      <c r="M54" t="str">
        <f t="shared" si="4"/>
        <v/>
      </c>
      <c r="N54" t="str">
        <f t="shared" si="4"/>
        <v/>
      </c>
      <c r="O54" t="str">
        <f t="shared" si="4"/>
        <v/>
      </c>
      <c r="P54" t="str">
        <f t="shared" si="4"/>
        <v/>
      </c>
      <c r="Q54" t="str">
        <f t="shared" si="4"/>
        <v/>
      </c>
      <c r="R54" t="str">
        <f t="shared" si="4"/>
        <v>Goal Seek</v>
      </c>
      <c r="S54" t="str">
        <f t="shared" si="4"/>
        <v/>
      </c>
      <c r="T54" t="str">
        <f t="shared" si="4"/>
        <v>Scientific Notation Shorthand</v>
      </c>
      <c r="U54" t="str">
        <f t="shared" si="4"/>
        <v>IF Functions</v>
      </c>
      <c r="V54" t="str">
        <f t="shared" si="4"/>
        <v/>
      </c>
      <c r="W54" t="str">
        <f t="shared" si="4"/>
        <v/>
      </c>
      <c r="X54" t="str">
        <f t="shared" si="4"/>
        <v/>
      </c>
      <c r="Y54" t="str">
        <f t="shared" si="4"/>
        <v/>
      </c>
      <c r="Z54" t="str">
        <f t="shared" si="4"/>
        <v>Counting by Uniform or Varying Units</v>
      </c>
      <c r="AA54" t="str">
        <f t="shared" si="4"/>
        <v>Rescaling Axes</v>
      </c>
      <c r="AB54" t="str">
        <f t="shared" si="4"/>
        <v/>
      </c>
      <c r="AC54" t="str">
        <f t="shared" si="4"/>
        <v/>
      </c>
      <c r="AD54" t="str">
        <f t="shared" si="4"/>
        <v>Logical Functions</v>
      </c>
      <c r="AE54" t="str">
        <f t="shared" si="4"/>
        <v/>
      </c>
      <c r="AF54" t="str">
        <f t="shared" si="4"/>
        <v/>
      </c>
      <c r="AG54" t="str">
        <f t="shared" si="4"/>
        <v>Counting Time at Varying Increments</v>
      </c>
      <c r="AH54" t="str">
        <f t="shared" si="4"/>
        <v/>
      </c>
      <c r="AI54" t="str">
        <f t="shared" si="4"/>
        <v/>
      </c>
      <c r="AJ54" t="str">
        <f t="shared" si="4"/>
        <v/>
      </c>
      <c r="AK54" t="str">
        <f t="shared" si="4"/>
        <v/>
      </c>
      <c r="AL54" t="str">
        <f t="shared" si="4"/>
        <v/>
      </c>
      <c r="AM54" t="str">
        <f t="shared" si="4"/>
        <v>Optimization</v>
      </c>
      <c r="AN54" t="str">
        <f t="shared" si="4"/>
        <v/>
      </c>
      <c r="AO54" t="str">
        <f t="shared" si="4"/>
        <v>Slope Expressing Rate of Change</v>
      </c>
      <c r="AP54" t="str">
        <f t="shared" si="4"/>
        <v>Using Math to Illustrate Fundamental Laws</v>
      </c>
    </row>
    <row r="55" spans="1:42" x14ac:dyDescent="0.25">
      <c r="A55" s="22">
        <v>304</v>
      </c>
      <c r="B55" t="str">
        <f t="shared" si="2"/>
        <v>Fixed vs. Relative References</v>
      </c>
      <c r="C55" t="str">
        <f t="shared" si="4"/>
        <v/>
      </c>
      <c r="D55" t="str">
        <f t="shared" si="4"/>
        <v/>
      </c>
      <c r="E55" t="str">
        <f t="shared" si="4"/>
        <v>Multiple Series Graphing</v>
      </c>
      <c r="F55" t="str">
        <f t="shared" si="4"/>
        <v>Formula Writing: Basic Calculations</v>
      </c>
      <c r="G55" t="str">
        <f t="shared" si="4"/>
        <v>Square Root and Raising to Power</v>
      </c>
      <c r="H55" t="str">
        <f t="shared" si="4"/>
        <v>Formula Fill Handle Replication</v>
      </c>
      <c r="I55" t="str">
        <f t="shared" si="4"/>
        <v>Sum Functions</v>
      </c>
      <c r="J55" t="str">
        <f t="shared" si="4"/>
        <v/>
      </c>
      <c r="K55" t="str">
        <f t="shared" si="4"/>
        <v/>
      </c>
      <c r="L55" t="str">
        <f t="shared" si="4"/>
        <v/>
      </c>
      <c r="M55" t="str">
        <f t="shared" si="4"/>
        <v/>
      </c>
      <c r="N55" t="str">
        <f t="shared" si="4"/>
        <v/>
      </c>
      <c r="O55" t="str">
        <f t="shared" si="4"/>
        <v/>
      </c>
      <c r="P55" t="str">
        <f t="shared" si="4"/>
        <v/>
      </c>
      <c r="Q55" t="str">
        <f t="shared" si="4"/>
        <v/>
      </c>
      <c r="R55" t="str">
        <f t="shared" si="4"/>
        <v>Goal Seek</v>
      </c>
      <c r="S55" t="str">
        <f t="shared" si="4"/>
        <v/>
      </c>
      <c r="T55" t="str">
        <f t="shared" si="4"/>
        <v/>
      </c>
      <c r="U55" t="str">
        <f t="shared" si="4"/>
        <v>IF Functions</v>
      </c>
      <c r="V55" t="str">
        <f t="shared" si="4"/>
        <v/>
      </c>
      <c r="W55" t="str">
        <f t="shared" si="4"/>
        <v/>
      </c>
      <c r="X55" t="str">
        <f t="shared" si="4"/>
        <v/>
      </c>
      <c r="Y55" t="str">
        <f t="shared" si="4"/>
        <v/>
      </c>
      <c r="Z55" t="str">
        <f t="shared" si="4"/>
        <v/>
      </c>
      <c r="AA55" t="str">
        <f t="shared" si="4"/>
        <v/>
      </c>
      <c r="AB55" t="str">
        <f t="shared" si="4"/>
        <v>Model Motion with line or Bar Graphs</v>
      </c>
      <c r="AC55" t="str">
        <f t="shared" si="4"/>
        <v/>
      </c>
      <c r="AD55" t="str">
        <f t="shared" si="4"/>
        <v>Logical Functions</v>
      </c>
      <c r="AE55" t="str">
        <f t="shared" si="4"/>
        <v/>
      </c>
      <c r="AF55" t="str">
        <f t="shared" si="4"/>
        <v/>
      </c>
      <c r="AG55" t="str">
        <f t="shared" si="4"/>
        <v/>
      </c>
      <c r="AH55" t="str">
        <f t="shared" si="4"/>
        <v/>
      </c>
      <c r="AI55" t="str">
        <f t="shared" si="4"/>
        <v>Expressing Aspect Ratios Graphically</v>
      </c>
      <c r="AJ55" t="str">
        <f t="shared" si="4"/>
        <v/>
      </c>
      <c r="AK55" t="str">
        <f t="shared" si="4"/>
        <v/>
      </c>
      <c r="AL55" t="str">
        <f t="shared" si="4"/>
        <v/>
      </c>
      <c r="AM55" t="str">
        <f t="shared" si="4"/>
        <v/>
      </c>
      <c r="AN55" t="str">
        <f t="shared" si="4"/>
        <v/>
      </c>
      <c r="AO55" t="str">
        <f t="shared" si="4"/>
        <v/>
      </c>
      <c r="AP55" t="str">
        <f t="shared" si="4"/>
        <v>Using Math to Illustrate Fundamental Laws</v>
      </c>
    </row>
    <row r="56" spans="1:42" x14ac:dyDescent="0.25">
      <c r="A56" s="22">
        <v>305</v>
      </c>
      <c r="B56" t="str">
        <f t="shared" si="2"/>
        <v>Fixed vs. Relative References</v>
      </c>
      <c r="C56" t="str">
        <f t="shared" si="4"/>
        <v>Multiple Linked Worksheets</v>
      </c>
      <c r="D56" t="str">
        <f t="shared" si="4"/>
        <v>Graphing XY scatter</v>
      </c>
      <c r="E56" t="str">
        <f t="shared" si="4"/>
        <v>Multiple Series Graphing</v>
      </c>
      <c r="F56" t="str">
        <f t="shared" si="4"/>
        <v>Formula Writing: Basic Calculations</v>
      </c>
      <c r="G56" t="str">
        <f t="shared" si="4"/>
        <v/>
      </c>
      <c r="H56" t="str">
        <f t="shared" si="4"/>
        <v>Formula Fill Handle Replication</v>
      </c>
      <c r="I56" t="str">
        <f t="shared" si="4"/>
        <v/>
      </c>
      <c r="J56" t="str">
        <f t="shared" si="4"/>
        <v/>
      </c>
      <c r="K56" t="str">
        <f t="shared" si="4"/>
        <v/>
      </c>
      <c r="L56" t="str">
        <f t="shared" si="4"/>
        <v/>
      </c>
      <c r="M56" t="str">
        <f t="shared" si="4"/>
        <v/>
      </c>
      <c r="N56" t="str">
        <f t="shared" si="4"/>
        <v/>
      </c>
      <c r="O56" t="str">
        <f t="shared" si="4"/>
        <v/>
      </c>
      <c r="P56" t="str">
        <f t="shared" si="4"/>
        <v/>
      </c>
      <c r="Q56" t="str">
        <f t="shared" si="4"/>
        <v/>
      </c>
      <c r="R56" t="str">
        <f t="shared" si="4"/>
        <v>Goal Seek</v>
      </c>
      <c r="S56" t="str">
        <f t="shared" si="4"/>
        <v/>
      </c>
      <c r="T56" t="str">
        <f t="shared" si="4"/>
        <v/>
      </c>
      <c r="U56" t="str">
        <f t="shared" si="4"/>
        <v/>
      </c>
      <c r="V56" t="str">
        <f t="shared" si="4"/>
        <v/>
      </c>
      <c r="W56" t="str">
        <f t="shared" si="4"/>
        <v/>
      </c>
      <c r="X56" t="str">
        <f t="shared" si="4"/>
        <v>Copy and Pasting Worksheets</v>
      </c>
      <c r="Y56" t="str">
        <f t="shared" si="4"/>
        <v/>
      </c>
      <c r="Z56" t="str">
        <f t="shared" si="4"/>
        <v>Counting by Uniform or Varying Units</v>
      </c>
      <c r="AA56" t="str">
        <f t="shared" si="4"/>
        <v>Rescaling Axes</v>
      </c>
      <c r="AB56" t="str">
        <f t="shared" si="4"/>
        <v/>
      </c>
      <c r="AC56" t="str">
        <f t="shared" si="4"/>
        <v/>
      </c>
      <c r="AD56" t="str">
        <f t="shared" si="4"/>
        <v/>
      </c>
      <c r="AE56" t="str">
        <f t="shared" si="4"/>
        <v>Curve Fitting</v>
      </c>
      <c r="AF56" t="str">
        <f t="shared" si="4"/>
        <v/>
      </c>
      <c r="AG56" t="str">
        <f t="shared" si="4"/>
        <v>Counting Time at Varying Increments</v>
      </c>
      <c r="AH56" t="str">
        <f t="shared" si="4"/>
        <v/>
      </c>
      <c r="AI56" t="str">
        <f t="shared" si="4"/>
        <v/>
      </c>
      <c r="AJ56" t="str">
        <f t="shared" si="4"/>
        <v/>
      </c>
      <c r="AK56" t="str">
        <f t="shared" si="4"/>
        <v/>
      </c>
      <c r="AL56" t="str">
        <f t="shared" si="4"/>
        <v/>
      </c>
      <c r="AM56" t="str">
        <f t="shared" si="4"/>
        <v>Optimization</v>
      </c>
      <c r="AN56" t="str">
        <f t="shared" si="4"/>
        <v>Rounding</v>
      </c>
      <c r="AO56" t="str">
        <f t="shared" si="4"/>
        <v>Slope Expressing Rate of Change</v>
      </c>
      <c r="AP56" t="str">
        <f t="shared" si="4"/>
        <v>Using Math to Illustrate Fundamental Laws</v>
      </c>
    </row>
    <row r="57" spans="1:42" x14ac:dyDescent="0.25">
      <c r="A57" s="22">
        <v>306</v>
      </c>
      <c r="B57" t="str">
        <f t="shared" si="2"/>
        <v>Fixed vs. Relative References</v>
      </c>
      <c r="C57" t="str">
        <f t="shared" si="4"/>
        <v>Multiple Linked Worksheets</v>
      </c>
      <c r="D57" t="str">
        <f t="shared" si="4"/>
        <v>Graphing XY scatter</v>
      </c>
      <c r="E57" t="str">
        <f t="shared" si="4"/>
        <v>Multiple Series Graphing</v>
      </c>
      <c r="F57" t="str">
        <f t="shared" si="4"/>
        <v>Formula Writing: Basic Calculations</v>
      </c>
      <c r="G57" t="str">
        <f t="shared" si="4"/>
        <v/>
      </c>
      <c r="H57" t="str">
        <f t="shared" si="4"/>
        <v>Formula Fill Handle Replication</v>
      </c>
      <c r="I57" t="str">
        <f t="shared" si="4"/>
        <v/>
      </c>
      <c r="J57" t="str">
        <f t="shared" si="4"/>
        <v/>
      </c>
      <c r="K57" t="str">
        <f t="shared" si="4"/>
        <v/>
      </c>
      <c r="L57" t="str">
        <f t="shared" si="4"/>
        <v/>
      </c>
      <c r="M57" t="str">
        <f t="shared" si="4"/>
        <v/>
      </c>
      <c r="N57" t="str">
        <f t="shared" si="4"/>
        <v/>
      </c>
      <c r="O57" t="str">
        <f t="shared" si="4"/>
        <v/>
      </c>
      <c r="P57" t="str">
        <f t="shared" si="4"/>
        <v/>
      </c>
      <c r="Q57" t="str">
        <f t="shared" si="4"/>
        <v/>
      </c>
      <c r="R57" t="str">
        <f t="shared" si="4"/>
        <v>Goal Seek</v>
      </c>
      <c r="S57" t="str">
        <f t="shared" si="4"/>
        <v/>
      </c>
      <c r="T57" t="str">
        <f t="shared" si="4"/>
        <v/>
      </c>
      <c r="U57" t="str">
        <f t="shared" si="4"/>
        <v>IF Functions</v>
      </c>
      <c r="V57" t="str">
        <f t="shared" si="4"/>
        <v/>
      </c>
      <c r="W57" t="str">
        <f t="shared" si="4"/>
        <v/>
      </c>
      <c r="X57" t="str">
        <f t="shared" si="4"/>
        <v>Copy and Pasting Worksheets</v>
      </c>
      <c r="Y57" t="str">
        <f t="shared" si="4"/>
        <v/>
      </c>
      <c r="Z57" t="str">
        <f t="shared" si="4"/>
        <v>Counting by Uniform or Varying Units</v>
      </c>
      <c r="AA57" t="str">
        <f t="shared" si="4"/>
        <v>Rescaling Axes</v>
      </c>
      <c r="AB57" t="str">
        <f t="shared" si="4"/>
        <v/>
      </c>
      <c r="AC57" t="str">
        <f t="shared" si="4"/>
        <v/>
      </c>
      <c r="AD57" t="str">
        <f t="shared" si="4"/>
        <v>Logical Functions</v>
      </c>
      <c r="AE57" t="str">
        <f t="shared" si="4"/>
        <v>Curve Fitting</v>
      </c>
      <c r="AF57" t="str">
        <f t="shared" si="4"/>
        <v/>
      </c>
      <c r="AG57" t="str">
        <f t="shared" si="4"/>
        <v>Counting Time at Varying Increments</v>
      </c>
      <c r="AH57" t="str">
        <f t="shared" si="4"/>
        <v/>
      </c>
      <c r="AI57" t="str">
        <f t="shared" si="4"/>
        <v/>
      </c>
      <c r="AJ57" t="str">
        <f t="shared" si="4"/>
        <v/>
      </c>
      <c r="AK57" t="str">
        <f t="shared" si="4"/>
        <v/>
      </c>
      <c r="AL57" t="str">
        <f t="shared" si="4"/>
        <v/>
      </c>
      <c r="AM57" t="str">
        <f t="shared" si="4"/>
        <v>Optimization</v>
      </c>
      <c r="AN57" t="str">
        <f t="shared" si="4"/>
        <v>Rounding</v>
      </c>
      <c r="AO57" t="str">
        <f t="shared" si="4"/>
        <v>Slope Expressing Rate of Change</v>
      </c>
      <c r="AP57" t="str">
        <f t="shared" si="4"/>
        <v>Using Math to Illustrate Fundamental Laws</v>
      </c>
    </row>
    <row r="58" spans="1:42" x14ac:dyDescent="0.25">
      <c r="A58" s="22">
        <v>401</v>
      </c>
      <c r="B58" t="str">
        <f t="shared" si="2"/>
        <v>Fixed vs. Relative References</v>
      </c>
      <c r="C58" t="str">
        <f t="shared" si="4"/>
        <v/>
      </c>
      <c r="D58" t="str">
        <f t="shared" si="4"/>
        <v/>
      </c>
      <c r="E58" t="str">
        <f t="shared" si="4"/>
        <v/>
      </c>
      <c r="F58" t="str">
        <f t="shared" si="4"/>
        <v>Formula Writing: Basic Calculations</v>
      </c>
      <c r="G58" t="str">
        <f t="shared" si="4"/>
        <v/>
      </c>
      <c r="H58" t="str">
        <f t="shared" si="4"/>
        <v>Formula Fill Handle Replication</v>
      </c>
      <c r="I58" t="str">
        <f t="shared" si="4"/>
        <v>Sum Functions</v>
      </c>
      <c r="J58" t="str">
        <f t="shared" si="4"/>
        <v/>
      </c>
      <c r="K58" t="str">
        <f t="shared" si="4"/>
        <v/>
      </c>
      <c r="L58" t="str">
        <f t="shared" si="4"/>
        <v/>
      </c>
      <c r="M58" t="str">
        <f t="shared" si="4"/>
        <v/>
      </c>
      <c r="N58" t="str">
        <f t="shared" si="4"/>
        <v/>
      </c>
      <c r="O58" t="str">
        <f t="shared" si="4"/>
        <v/>
      </c>
      <c r="P58" t="str">
        <f t="shared" si="4"/>
        <v/>
      </c>
      <c r="Q58" t="str">
        <f t="shared" si="4"/>
        <v/>
      </c>
      <c r="R58" t="str">
        <f t="shared" si="4"/>
        <v/>
      </c>
      <c r="S58" t="str">
        <f t="shared" si="4"/>
        <v/>
      </c>
      <c r="T58" t="str">
        <f t="shared" si="4"/>
        <v/>
      </c>
      <c r="U58" t="str">
        <f t="shared" si="4"/>
        <v>IF Functions</v>
      </c>
      <c r="V58" t="str">
        <f t="shared" si="4"/>
        <v>Nested IF Functions</v>
      </c>
      <c r="W58" t="str">
        <f t="shared" ref="C58:AP64" si="5">IF(ISNUMBER(W23),W$3,"")</f>
        <v/>
      </c>
      <c r="X58" t="str">
        <f t="shared" si="5"/>
        <v/>
      </c>
      <c r="Y58" t="str">
        <f t="shared" si="5"/>
        <v/>
      </c>
      <c r="Z58" t="str">
        <f t="shared" si="5"/>
        <v>Counting by Uniform or Varying Units</v>
      </c>
      <c r="AA58" t="str">
        <f t="shared" si="5"/>
        <v/>
      </c>
      <c r="AB58" t="str">
        <f t="shared" si="5"/>
        <v/>
      </c>
      <c r="AC58" t="str">
        <f t="shared" si="5"/>
        <v>Random number generation</v>
      </c>
      <c r="AD58" t="str">
        <f t="shared" si="5"/>
        <v>Logical Functions</v>
      </c>
      <c r="AE58" t="str">
        <f t="shared" si="5"/>
        <v/>
      </c>
      <c r="AF58" t="str">
        <f t="shared" si="5"/>
        <v>Integer Functions Rounding to Whole Numbers</v>
      </c>
      <c r="AG58" t="str">
        <f t="shared" si="5"/>
        <v/>
      </c>
      <c r="AH58" t="str">
        <f t="shared" si="5"/>
        <v/>
      </c>
      <c r="AI58" t="str">
        <f t="shared" si="5"/>
        <v/>
      </c>
      <c r="AJ58" t="str">
        <f t="shared" si="5"/>
        <v/>
      </c>
      <c r="AK58" t="str">
        <f t="shared" si="5"/>
        <v/>
      </c>
      <c r="AL58" t="str">
        <f t="shared" si="5"/>
        <v>Probability Simulations</v>
      </c>
      <c r="AM58" t="str">
        <f t="shared" si="5"/>
        <v/>
      </c>
      <c r="AN58" t="str">
        <f t="shared" si="5"/>
        <v>Rounding</v>
      </c>
      <c r="AO58" t="str">
        <f t="shared" si="5"/>
        <v/>
      </c>
      <c r="AP58" t="str">
        <f t="shared" si="5"/>
        <v>Using Math to Illustrate Fundamental Laws</v>
      </c>
    </row>
    <row r="59" spans="1:42" x14ac:dyDescent="0.25">
      <c r="A59" s="22">
        <v>402</v>
      </c>
      <c r="B59" t="str">
        <f t="shared" si="2"/>
        <v>Fixed vs. Relative References</v>
      </c>
      <c r="C59" t="str">
        <f t="shared" si="5"/>
        <v/>
      </c>
      <c r="D59" t="str">
        <f t="shared" si="5"/>
        <v>Graphing XY scatter</v>
      </c>
      <c r="E59" t="str">
        <f t="shared" si="5"/>
        <v>Multiple Series Graphing</v>
      </c>
      <c r="F59" t="str">
        <f t="shared" si="5"/>
        <v>Formula Writing: Basic Calculations</v>
      </c>
      <c r="G59" t="str">
        <f t="shared" si="5"/>
        <v>Square Root and Raising to Power</v>
      </c>
      <c r="H59" t="str">
        <f t="shared" si="5"/>
        <v>Formula Fill Handle Replication</v>
      </c>
      <c r="I59" t="str">
        <f t="shared" si="5"/>
        <v/>
      </c>
      <c r="J59" t="str">
        <f t="shared" si="5"/>
        <v/>
      </c>
      <c r="K59" t="str">
        <f t="shared" si="5"/>
        <v/>
      </c>
      <c r="L59" t="str">
        <f t="shared" si="5"/>
        <v/>
      </c>
      <c r="M59" t="str">
        <f t="shared" si="5"/>
        <v/>
      </c>
      <c r="N59" t="str">
        <f t="shared" si="5"/>
        <v/>
      </c>
      <c r="O59" t="str">
        <f t="shared" si="5"/>
        <v/>
      </c>
      <c r="P59" t="str">
        <f t="shared" si="5"/>
        <v>Exponential Scale</v>
      </c>
      <c r="Q59" t="str">
        <f t="shared" si="5"/>
        <v/>
      </c>
      <c r="R59" t="str">
        <f t="shared" si="5"/>
        <v>Goal Seek</v>
      </c>
      <c r="S59" t="str">
        <f t="shared" si="5"/>
        <v/>
      </c>
      <c r="T59" t="str">
        <f t="shared" si="5"/>
        <v>Scientific Notation Shorthand</v>
      </c>
      <c r="U59" t="str">
        <f t="shared" si="5"/>
        <v>IF Functions</v>
      </c>
      <c r="V59" t="str">
        <f t="shared" si="5"/>
        <v>Nested IF Functions</v>
      </c>
      <c r="W59" t="str">
        <f t="shared" si="5"/>
        <v/>
      </c>
      <c r="X59" t="str">
        <f t="shared" si="5"/>
        <v/>
      </c>
      <c r="Y59" t="str">
        <f t="shared" si="5"/>
        <v/>
      </c>
      <c r="Z59" t="str">
        <f t="shared" si="5"/>
        <v>Counting by Uniform or Varying Units</v>
      </c>
      <c r="AA59" t="str">
        <f t="shared" si="5"/>
        <v>Rescaling Axes</v>
      </c>
      <c r="AB59" t="str">
        <f t="shared" si="5"/>
        <v/>
      </c>
      <c r="AC59" t="str">
        <f t="shared" si="5"/>
        <v/>
      </c>
      <c r="AD59" t="str">
        <f t="shared" si="5"/>
        <v>Logical Functions</v>
      </c>
      <c r="AE59" t="str">
        <f t="shared" si="5"/>
        <v/>
      </c>
      <c r="AF59" t="str">
        <f t="shared" si="5"/>
        <v>Integer Functions Rounding to Whole Numbers</v>
      </c>
      <c r="AG59" t="str">
        <f t="shared" si="5"/>
        <v>Counting Time at Varying Increments</v>
      </c>
      <c r="AH59" t="str">
        <f t="shared" si="5"/>
        <v/>
      </c>
      <c r="AI59" t="str">
        <f t="shared" si="5"/>
        <v/>
      </c>
      <c r="AJ59" t="str">
        <f t="shared" si="5"/>
        <v/>
      </c>
      <c r="AK59" t="str">
        <f t="shared" si="5"/>
        <v/>
      </c>
      <c r="AL59" t="str">
        <f t="shared" si="5"/>
        <v/>
      </c>
      <c r="AM59" t="str">
        <f t="shared" si="5"/>
        <v>Optimization</v>
      </c>
      <c r="AN59" t="str">
        <f t="shared" si="5"/>
        <v>Rounding</v>
      </c>
      <c r="AO59" t="str">
        <f t="shared" si="5"/>
        <v>Slope Expressing Rate of Change</v>
      </c>
      <c r="AP59" t="str">
        <f t="shared" si="5"/>
        <v>Using Math to Illustrate Fundamental Laws</v>
      </c>
    </row>
    <row r="60" spans="1:42" x14ac:dyDescent="0.25">
      <c r="A60" s="22">
        <v>403</v>
      </c>
      <c r="B60" t="str">
        <f t="shared" si="2"/>
        <v>Fixed vs. Relative References</v>
      </c>
      <c r="C60" t="str">
        <f t="shared" si="5"/>
        <v/>
      </c>
      <c r="D60" t="str">
        <f t="shared" si="5"/>
        <v>Graphing XY scatter</v>
      </c>
      <c r="E60" t="str">
        <f t="shared" si="5"/>
        <v>Multiple Series Graphing</v>
      </c>
      <c r="F60" t="str">
        <f t="shared" si="5"/>
        <v>Formula Writing: Basic Calculations</v>
      </c>
      <c r="G60" t="str">
        <f t="shared" si="5"/>
        <v>Square Root and Raising to Power</v>
      </c>
      <c r="H60" t="str">
        <f t="shared" si="5"/>
        <v>Formula Fill Handle Replication</v>
      </c>
      <c r="I60" t="str">
        <f t="shared" si="5"/>
        <v/>
      </c>
      <c r="J60" t="str">
        <f t="shared" si="5"/>
        <v/>
      </c>
      <c r="K60" t="str">
        <f t="shared" si="5"/>
        <v/>
      </c>
      <c r="L60" t="str">
        <f t="shared" si="5"/>
        <v/>
      </c>
      <c r="M60" t="str">
        <f t="shared" si="5"/>
        <v/>
      </c>
      <c r="N60" t="str">
        <f t="shared" si="5"/>
        <v/>
      </c>
      <c r="O60" t="str">
        <f t="shared" si="5"/>
        <v/>
      </c>
      <c r="P60" t="str">
        <f t="shared" si="5"/>
        <v>Exponential Scale</v>
      </c>
      <c r="Q60" t="str">
        <f t="shared" si="5"/>
        <v/>
      </c>
      <c r="R60" t="str">
        <f t="shared" si="5"/>
        <v/>
      </c>
      <c r="S60" t="str">
        <f t="shared" si="5"/>
        <v/>
      </c>
      <c r="T60" t="str">
        <f t="shared" si="5"/>
        <v/>
      </c>
      <c r="U60" t="str">
        <f t="shared" si="5"/>
        <v>IF Functions</v>
      </c>
      <c r="V60" t="str">
        <f t="shared" si="5"/>
        <v>Nested IF Functions</v>
      </c>
      <c r="W60" t="str">
        <f t="shared" si="5"/>
        <v/>
      </c>
      <c r="X60" t="str">
        <f t="shared" si="5"/>
        <v/>
      </c>
      <c r="Y60" t="str">
        <f t="shared" si="5"/>
        <v/>
      </c>
      <c r="Z60" t="str">
        <f t="shared" si="5"/>
        <v>Counting by Uniform or Varying Units</v>
      </c>
      <c r="AA60" t="str">
        <f t="shared" si="5"/>
        <v>Rescaling Axes</v>
      </c>
      <c r="AB60" t="str">
        <f t="shared" si="5"/>
        <v/>
      </c>
      <c r="AC60" t="str">
        <f t="shared" si="5"/>
        <v/>
      </c>
      <c r="AD60" t="str">
        <f t="shared" si="5"/>
        <v>Logical Functions</v>
      </c>
      <c r="AE60" t="str">
        <f t="shared" si="5"/>
        <v/>
      </c>
      <c r="AF60" t="str">
        <f t="shared" si="5"/>
        <v>Integer Functions Rounding to Whole Numbers</v>
      </c>
      <c r="AG60" t="str">
        <f t="shared" si="5"/>
        <v>Counting Time at Varying Increments</v>
      </c>
      <c r="AH60" t="str">
        <f t="shared" si="5"/>
        <v/>
      </c>
      <c r="AI60" t="str">
        <f t="shared" si="5"/>
        <v/>
      </c>
      <c r="AJ60" t="str">
        <f t="shared" si="5"/>
        <v/>
      </c>
      <c r="AK60" t="str">
        <f t="shared" si="5"/>
        <v/>
      </c>
      <c r="AL60" t="str">
        <f t="shared" si="5"/>
        <v/>
      </c>
      <c r="AM60" t="str">
        <f t="shared" si="5"/>
        <v/>
      </c>
      <c r="AN60" t="str">
        <f t="shared" si="5"/>
        <v>Rounding</v>
      </c>
      <c r="AO60" t="str">
        <f t="shared" si="5"/>
        <v>Slope Expressing Rate of Change</v>
      </c>
      <c r="AP60" t="str">
        <f t="shared" si="5"/>
        <v>Using Math to Illustrate Fundamental Laws</v>
      </c>
    </row>
    <row r="61" spans="1:42" x14ac:dyDescent="0.25">
      <c r="A61" s="22">
        <v>501</v>
      </c>
      <c r="B61" t="str">
        <f t="shared" si="2"/>
        <v>Fixed vs. Relative References</v>
      </c>
      <c r="C61" t="str">
        <f t="shared" si="5"/>
        <v/>
      </c>
      <c r="D61" t="str">
        <f t="shared" si="5"/>
        <v>Graphing XY scatter</v>
      </c>
      <c r="E61" t="str">
        <f t="shared" si="5"/>
        <v/>
      </c>
      <c r="F61" t="str">
        <f t="shared" si="5"/>
        <v>Formula Writing: Basic Calculations</v>
      </c>
      <c r="G61" t="str">
        <f t="shared" si="5"/>
        <v>Square Root and Raising to Power</v>
      </c>
      <c r="H61" t="str">
        <f t="shared" si="5"/>
        <v>Formula Fill Handle Replication</v>
      </c>
      <c r="I61" t="str">
        <f t="shared" si="5"/>
        <v/>
      </c>
      <c r="J61" t="str">
        <f t="shared" si="5"/>
        <v>Max and Min Functions</v>
      </c>
      <c r="K61" t="str">
        <f t="shared" si="5"/>
        <v/>
      </c>
      <c r="L61" t="str">
        <f t="shared" si="5"/>
        <v/>
      </c>
      <c r="M61" t="str">
        <f t="shared" si="5"/>
        <v/>
      </c>
      <c r="N61" t="str">
        <f t="shared" si="5"/>
        <v/>
      </c>
      <c r="O61" t="str">
        <f t="shared" si="5"/>
        <v/>
      </c>
      <c r="P61" t="str">
        <f t="shared" si="5"/>
        <v/>
      </c>
      <c r="Q61" t="str">
        <f t="shared" si="5"/>
        <v/>
      </c>
      <c r="R61" t="str">
        <f t="shared" si="5"/>
        <v>Goal Seek</v>
      </c>
      <c r="S61" t="str">
        <f t="shared" si="5"/>
        <v/>
      </c>
      <c r="T61" t="str">
        <f t="shared" si="5"/>
        <v/>
      </c>
      <c r="U61" t="str">
        <f t="shared" si="5"/>
        <v/>
      </c>
      <c r="V61" t="str">
        <f t="shared" si="5"/>
        <v/>
      </c>
      <c r="W61" t="str">
        <f t="shared" si="5"/>
        <v/>
      </c>
      <c r="X61" t="str">
        <f t="shared" si="5"/>
        <v/>
      </c>
      <c r="Y61" t="str">
        <f t="shared" si="5"/>
        <v/>
      </c>
      <c r="Z61" t="str">
        <f t="shared" si="5"/>
        <v>Counting by Uniform or Varying Units</v>
      </c>
      <c r="AA61" t="str">
        <f t="shared" si="5"/>
        <v>Rescaling Axes</v>
      </c>
      <c r="AB61" t="str">
        <f t="shared" si="5"/>
        <v>Model Motion with line or Bar Graphs</v>
      </c>
      <c r="AC61" t="str">
        <f t="shared" si="5"/>
        <v/>
      </c>
      <c r="AD61" t="str">
        <f t="shared" si="5"/>
        <v/>
      </c>
      <c r="AE61" t="str">
        <f t="shared" si="5"/>
        <v/>
      </c>
      <c r="AF61" t="str">
        <f t="shared" si="5"/>
        <v/>
      </c>
      <c r="AG61" t="str">
        <f t="shared" si="5"/>
        <v/>
      </c>
      <c r="AH61" t="str">
        <f t="shared" si="5"/>
        <v/>
      </c>
      <c r="AI61" t="str">
        <f t="shared" si="5"/>
        <v/>
      </c>
      <c r="AJ61" t="str">
        <f t="shared" si="5"/>
        <v/>
      </c>
      <c r="AK61" t="str">
        <f t="shared" si="5"/>
        <v/>
      </c>
      <c r="AL61" t="str">
        <f t="shared" si="5"/>
        <v/>
      </c>
      <c r="AM61" t="str">
        <f t="shared" si="5"/>
        <v/>
      </c>
      <c r="AN61" t="str">
        <f t="shared" si="5"/>
        <v/>
      </c>
      <c r="AO61" t="str">
        <f t="shared" si="5"/>
        <v/>
      </c>
      <c r="AP61" t="str">
        <f t="shared" si="5"/>
        <v/>
      </c>
    </row>
    <row r="62" spans="1:42" x14ac:dyDescent="0.25">
      <c r="A62" s="22">
        <v>502</v>
      </c>
      <c r="B62" t="str">
        <f t="shared" si="2"/>
        <v>Fixed vs. Relative References</v>
      </c>
      <c r="C62" t="str">
        <f t="shared" si="5"/>
        <v>Multiple Linked Worksheets</v>
      </c>
      <c r="D62" t="str">
        <f t="shared" si="5"/>
        <v/>
      </c>
      <c r="E62" t="str">
        <f t="shared" si="5"/>
        <v/>
      </c>
      <c r="F62" t="str">
        <f t="shared" si="5"/>
        <v>Formula Writing: Basic Calculations</v>
      </c>
      <c r="G62" t="str">
        <f t="shared" si="5"/>
        <v/>
      </c>
      <c r="H62" t="str">
        <f t="shared" si="5"/>
        <v>Formula Fill Handle Replication</v>
      </c>
      <c r="I62" t="str">
        <f t="shared" si="5"/>
        <v>Sum Functions</v>
      </c>
      <c r="J62" t="str">
        <f t="shared" si="5"/>
        <v/>
      </c>
      <c r="K62" t="str">
        <f t="shared" si="5"/>
        <v/>
      </c>
      <c r="L62" t="str">
        <f t="shared" si="5"/>
        <v/>
      </c>
      <c r="M62" t="str">
        <f t="shared" si="5"/>
        <v/>
      </c>
      <c r="N62" t="str">
        <f t="shared" si="5"/>
        <v/>
      </c>
      <c r="O62" t="str">
        <f t="shared" si="5"/>
        <v/>
      </c>
      <c r="P62" t="str">
        <f t="shared" si="5"/>
        <v>Exponential Scale</v>
      </c>
      <c r="Q62" t="str">
        <f t="shared" si="5"/>
        <v/>
      </c>
      <c r="R62" t="str">
        <f t="shared" si="5"/>
        <v>Goal Seek</v>
      </c>
      <c r="S62" t="str">
        <f t="shared" si="5"/>
        <v/>
      </c>
      <c r="T62" t="str">
        <f t="shared" si="5"/>
        <v/>
      </c>
      <c r="U62" t="str">
        <f t="shared" si="5"/>
        <v>IF Functions</v>
      </c>
      <c r="V62" t="str">
        <f t="shared" si="5"/>
        <v>Nested IF Functions</v>
      </c>
      <c r="W62" t="str">
        <f t="shared" si="5"/>
        <v/>
      </c>
      <c r="X62" t="str">
        <f t="shared" si="5"/>
        <v>Copy and Pasting Worksheets</v>
      </c>
      <c r="Y62" t="str">
        <f t="shared" si="5"/>
        <v>Cell Formatting</v>
      </c>
      <c r="Z62" t="str">
        <f t="shared" si="5"/>
        <v>Counting by Uniform or Varying Units</v>
      </c>
      <c r="AA62" t="str">
        <f t="shared" si="5"/>
        <v/>
      </c>
      <c r="AB62" t="str">
        <f t="shared" si="5"/>
        <v/>
      </c>
      <c r="AC62" t="str">
        <f t="shared" si="5"/>
        <v/>
      </c>
      <c r="AD62" t="str">
        <f t="shared" si="5"/>
        <v>Logical Functions</v>
      </c>
      <c r="AE62" t="str">
        <f t="shared" si="5"/>
        <v/>
      </c>
      <c r="AF62" t="str">
        <f t="shared" si="5"/>
        <v/>
      </c>
      <c r="AG62" t="str">
        <f t="shared" si="5"/>
        <v/>
      </c>
      <c r="AH62" t="str">
        <f t="shared" si="5"/>
        <v>Financial Calculations</v>
      </c>
      <c r="AI62" t="str">
        <f t="shared" si="5"/>
        <v/>
      </c>
      <c r="AJ62" t="str">
        <f t="shared" si="5"/>
        <v/>
      </c>
      <c r="AK62" t="str">
        <f t="shared" si="5"/>
        <v/>
      </c>
      <c r="AL62" t="str">
        <f t="shared" si="5"/>
        <v/>
      </c>
      <c r="AM62" t="str">
        <f t="shared" si="5"/>
        <v>Optimization</v>
      </c>
      <c r="AN62" t="str">
        <f t="shared" si="5"/>
        <v>Rounding</v>
      </c>
      <c r="AO62" t="str">
        <f t="shared" si="5"/>
        <v/>
      </c>
      <c r="AP62" t="str">
        <f t="shared" si="5"/>
        <v/>
      </c>
    </row>
    <row r="63" spans="1:42" x14ac:dyDescent="0.25">
      <c r="A63" s="22">
        <v>503</v>
      </c>
      <c r="B63" t="str">
        <f t="shared" si="2"/>
        <v>Fixed vs. Relative References</v>
      </c>
      <c r="C63" t="str">
        <f t="shared" si="5"/>
        <v/>
      </c>
      <c r="D63" t="str">
        <f t="shared" si="5"/>
        <v/>
      </c>
      <c r="E63" t="str">
        <f t="shared" si="5"/>
        <v/>
      </c>
      <c r="F63" t="str">
        <f t="shared" si="5"/>
        <v>Formula Writing: Basic Calculations</v>
      </c>
      <c r="G63" t="str">
        <f t="shared" si="5"/>
        <v/>
      </c>
      <c r="H63" t="str">
        <f t="shared" si="5"/>
        <v>Formula Fill Handle Replication</v>
      </c>
      <c r="I63" t="str">
        <f t="shared" si="5"/>
        <v/>
      </c>
      <c r="J63" t="str">
        <f t="shared" si="5"/>
        <v/>
      </c>
      <c r="K63" t="str">
        <f t="shared" si="5"/>
        <v/>
      </c>
      <c r="L63" t="str">
        <f t="shared" si="5"/>
        <v/>
      </c>
      <c r="M63" t="str">
        <f t="shared" si="5"/>
        <v/>
      </c>
      <c r="N63" t="str">
        <f t="shared" si="5"/>
        <v/>
      </c>
      <c r="O63" t="str">
        <f t="shared" si="5"/>
        <v/>
      </c>
      <c r="P63" t="str">
        <f t="shared" si="5"/>
        <v/>
      </c>
      <c r="Q63" t="str">
        <f t="shared" si="5"/>
        <v/>
      </c>
      <c r="R63" t="str">
        <f t="shared" si="5"/>
        <v/>
      </c>
      <c r="S63" t="str">
        <f t="shared" si="5"/>
        <v/>
      </c>
      <c r="T63" t="str">
        <f t="shared" si="5"/>
        <v/>
      </c>
      <c r="U63" t="str">
        <f t="shared" si="5"/>
        <v>IF Functions</v>
      </c>
      <c r="V63" t="str">
        <f t="shared" si="5"/>
        <v>Nested IF Functions</v>
      </c>
      <c r="W63" t="str">
        <f t="shared" si="5"/>
        <v/>
      </c>
      <c r="X63" t="str">
        <f t="shared" si="5"/>
        <v/>
      </c>
      <c r="Y63" t="str">
        <f t="shared" si="5"/>
        <v/>
      </c>
      <c r="Z63" t="str">
        <f t="shared" si="5"/>
        <v>Counting by Uniform or Varying Units</v>
      </c>
      <c r="AA63" t="str">
        <f t="shared" si="5"/>
        <v/>
      </c>
      <c r="AB63" t="str">
        <f t="shared" si="5"/>
        <v/>
      </c>
      <c r="AC63" t="str">
        <f t="shared" si="5"/>
        <v>Random number generation</v>
      </c>
      <c r="AD63" t="str">
        <f t="shared" si="5"/>
        <v>Logical Functions</v>
      </c>
      <c r="AE63" t="str">
        <f t="shared" si="5"/>
        <v/>
      </c>
      <c r="AF63" t="str">
        <f t="shared" si="5"/>
        <v>Integer Functions Rounding to Whole Numbers</v>
      </c>
      <c r="AG63" t="str">
        <f t="shared" si="5"/>
        <v/>
      </c>
      <c r="AH63" t="str">
        <f t="shared" si="5"/>
        <v>Financial Calculations</v>
      </c>
      <c r="AI63" t="str">
        <f t="shared" si="5"/>
        <v/>
      </c>
      <c r="AJ63" t="str">
        <f t="shared" si="5"/>
        <v/>
      </c>
      <c r="AK63" t="str">
        <f t="shared" si="5"/>
        <v/>
      </c>
      <c r="AL63" t="str">
        <f t="shared" si="5"/>
        <v>Probability Simulations</v>
      </c>
      <c r="AM63" t="str">
        <f t="shared" si="5"/>
        <v>Optimization</v>
      </c>
      <c r="AN63" t="str">
        <f t="shared" si="5"/>
        <v>Rounding</v>
      </c>
      <c r="AO63" t="str">
        <f t="shared" si="5"/>
        <v/>
      </c>
      <c r="AP63" t="str">
        <f t="shared" si="5"/>
        <v>Using Math to Illustrate Fundamental Laws</v>
      </c>
    </row>
    <row r="64" spans="1:42" x14ac:dyDescent="0.25">
      <c r="A64" s="22">
        <v>504.1</v>
      </c>
      <c r="B64" t="str">
        <f t="shared" si="2"/>
        <v>Fixed vs. Relative References</v>
      </c>
      <c r="C64" t="str">
        <f t="shared" si="5"/>
        <v/>
      </c>
      <c r="D64" t="str">
        <f t="shared" si="5"/>
        <v>Graphing XY scatter</v>
      </c>
      <c r="E64" t="str">
        <f t="shared" si="5"/>
        <v>Multiple Series Graphing</v>
      </c>
      <c r="F64" t="str">
        <f t="shared" si="5"/>
        <v>Formula Writing: Basic Calculations</v>
      </c>
      <c r="G64" t="str">
        <f t="shared" si="5"/>
        <v>Square Root and Raising to Power</v>
      </c>
      <c r="H64" t="str">
        <f t="shared" si="5"/>
        <v>Formula Fill Handle Replication</v>
      </c>
      <c r="I64" t="str">
        <f t="shared" si="5"/>
        <v/>
      </c>
      <c r="J64" t="str">
        <f t="shared" si="5"/>
        <v>Max and Min Functions</v>
      </c>
      <c r="K64" t="str">
        <f t="shared" si="5"/>
        <v/>
      </c>
      <c r="L64" t="str">
        <f t="shared" si="5"/>
        <v/>
      </c>
      <c r="M64" t="str">
        <f t="shared" si="5"/>
        <v/>
      </c>
      <c r="N64" t="str">
        <f t="shared" si="5"/>
        <v/>
      </c>
      <c r="O64" t="str">
        <f t="shared" si="5"/>
        <v/>
      </c>
      <c r="P64" t="str">
        <f t="shared" si="5"/>
        <v/>
      </c>
      <c r="Q64" t="str">
        <f t="shared" si="5"/>
        <v/>
      </c>
      <c r="R64" t="str">
        <f t="shared" si="5"/>
        <v>Goal Seek</v>
      </c>
      <c r="S64" t="str">
        <f t="shared" si="5"/>
        <v/>
      </c>
      <c r="T64" t="str">
        <f t="shared" si="5"/>
        <v/>
      </c>
      <c r="U64" t="str">
        <f t="shared" si="5"/>
        <v/>
      </c>
      <c r="V64" t="str">
        <f t="shared" si="5"/>
        <v/>
      </c>
      <c r="W64" t="str">
        <f t="shared" si="5"/>
        <v/>
      </c>
      <c r="X64" t="str">
        <f t="shared" si="5"/>
        <v/>
      </c>
      <c r="Y64" t="str">
        <f t="shared" si="5"/>
        <v/>
      </c>
      <c r="Z64" t="str">
        <f t="shared" si="5"/>
        <v>Counting by Uniform or Varying Units</v>
      </c>
      <c r="AA64" t="str">
        <f t="shared" si="5"/>
        <v>Rescaling Axes</v>
      </c>
      <c r="AB64" t="str">
        <f t="shared" si="5"/>
        <v>Model Motion with line or Bar Graphs</v>
      </c>
      <c r="AC64" t="str">
        <f t="shared" si="5"/>
        <v/>
      </c>
      <c r="AD64" t="str">
        <f t="shared" si="5"/>
        <v/>
      </c>
      <c r="AE64" t="str">
        <f t="shared" si="5"/>
        <v>Curve Fitting</v>
      </c>
      <c r="AF64" t="str">
        <f t="shared" si="5"/>
        <v/>
      </c>
      <c r="AG64" t="str">
        <f t="shared" si="5"/>
        <v>Counting Time at Varying Increments</v>
      </c>
      <c r="AH64" t="str">
        <f t="shared" si="5"/>
        <v/>
      </c>
      <c r="AI64" t="str">
        <f t="shared" si="5"/>
        <v/>
      </c>
      <c r="AJ64" t="str">
        <f t="shared" si="5"/>
        <v/>
      </c>
      <c r="AK64" t="str">
        <f t="shared" si="5"/>
        <v/>
      </c>
      <c r="AL64" t="str">
        <f t="shared" ref="C64:AP71" si="6">IF(ISNUMBER(AL29),AL$3,"")</f>
        <v/>
      </c>
      <c r="AM64" t="str">
        <f t="shared" si="6"/>
        <v>Optimization</v>
      </c>
      <c r="AN64" t="str">
        <f t="shared" si="6"/>
        <v/>
      </c>
      <c r="AO64" t="str">
        <f t="shared" si="6"/>
        <v>Slope Expressing Rate of Change</v>
      </c>
      <c r="AP64" t="str">
        <f t="shared" si="6"/>
        <v>Using Math to Illustrate Fundamental Laws</v>
      </c>
    </row>
    <row r="65" spans="1:42" x14ac:dyDescent="0.25">
      <c r="A65" s="22">
        <v>504.2</v>
      </c>
      <c r="B65" t="str">
        <f t="shared" si="2"/>
        <v>Fixed vs. Relative References</v>
      </c>
      <c r="C65" t="str">
        <f t="shared" si="6"/>
        <v/>
      </c>
      <c r="D65" t="str">
        <f t="shared" si="6"/>
        <v>Graphing XY scatter</v>
      </c>
      <c r="E65" t="str">
        <f t="shared" si="6"/>
        <v>Multiple Series Graphing</v>
      </c>
      <c r="F65" t="str">
        <f t="shared" si="6"/>
        <v>Formula Writing: Basic Calculations</v>
      </c>
      <c r="G65" t="str">
        <f t="shared" si="6"/>
        <v>Square Root and Raising to Power</v>
      </c>
      <c r="H65" t="str">
        <f t="shared" si="6"/>
        <v>Formula Fill Handle Replication</v>
      </c>
      <c r="I65" t="str">
        <f t="shared" si="6"/>
        <v/>
      </c>
      <c r="J65" t="str">
        <f t="shared" si="6"/>
        <v>Max and Min Functions</v>
      </c>
      <c r="K65" t="str">
        <f t="shared" si="6"/>
        <v/>
      </c>
      <c r="L65" t="str">
        <f t="shared" si="6"/>
        <v/>
      </c>
      <c r="M65" t="str">
        <f t="shared" si="6"/>
        <v/>
      </c>
      <c r="N65" t="str">
        <f t="shared" si="6"/>
        <v/>
      </c>
      <c r="O65" t="str">
        <f t="shared" si="6"/>
        <v/>
      </c>
      <c r="P65" t="str">
        <f t="shared" si="6"/>
        <v/>
      </c>
      <c r="Q65" t="str">
        <f t="shared" si="6"/>
        <v/>
      </c>
      <c r="R65" t="str">
        <f t="shared" si="6"/>
        <v>Goal Seek</v>
      </c>
      <c r="S65" t="str">
        <f t="shared" si="6"/>
        <v/>
      </c>
      <c r="T65" t="str">
        <f t="shared" si="6"/>
        <v/>
      </c>
      <c r="U65" t="str">
        <f t="shared" si="6"/>
        <v/>
      </c>
      <c r="V65" t="str">
        <f t="shared" si="6"/>
        <v/>
      </c>
      <c r="W65" t="str">
        <f t="shared" si="6"/>
        <v/>
      </c>
      <c r="X65" t="str">
        <f t="shared" si="6"/>
        <v/>
      </c>
      <c r="Y65" t="str">
        <f t="shared" si="6"/>
        <v/>
      </c>
      <c r="Z65" t="str">
        <f t="shared" si="6"/>
        <v>Counting by Uniform or Varying Units</v>
      </c>
      <c r="AA65" t="str">
        <f t="shared" si="6"/>
        <v>Rescaling Axes</v>
      </c>
      <c r="AB65" t="str">
        <f t="shared" si="6"/>
        <v>Model Motion with line or Bar Graphs</v>
      </c>
      <c r="AC65" t="str">
        <f t="shared" si="6"/>
        <v/>
      </c>
      <c r="AD65" t="str">
        <f t="shared" si="6"/>
        <v/>
      </c>
      <c r="AE65" t="str">
        <f t="shared" si="6"/>
        <v>Curve Fitting</v>
      </c>
      <c r="AF65" t="str">
        <f t="shared" si="6"/>
        <v/>
      </c>
      <c r="AG65" t="str">
        <f t="shared" si="6"/>
        <v>Counting Time at Varying Increments</v>
      </c>
      <c r="AH65" t="str">
        <f t="shared" si="6"/>
        <v/>
      </c>
      <c r="AI65" t="str">
        <f t="shared" si="6"/>
        <v/>
      </c>
      <c r="AJ65" t="str">
        <f t="shared" si="6"/>
        <v/>
      </c>
      <c r="AK65" t="str">
        <f t="shared" si="6"/>
        <v/>
      </c>
      <c r="AL65" t="str">
        <f t="shared" si="6"/>
        <v/>
      </c>
      <c r="AM65" t="str">
        <f t="shared" si="6"/>
        <v>Optimization</v>
      </c>
      <c r="AN65" t="str">
        <f t="shared" si="6"/>
        <v/>
      </c>
      <c r="AO65" t="str">
        <f t="shared" si="6"/>
        <v/>
      </c>
      <c r="AP65" t="str">
        <f t="shared" si="6"/>
        <v>Using Math to Illustrate Fundamental Laws</v>
      </c>
    </row>
    <row r="66" spans="1:42" x14ac:dyDescent="0.25">
      <c r="A66" s="22">
        <v>504.3</v>
      </c>
      <c r="B66" t="str">
        <f t="shared" si="2"/>
        <v>Fixed vs. Relative References</v>
      </c>
      <c r="C66" t="str">
        <f t="shared" si="6"/>
        <v/>
      </c>
      <c r="D66" t="str">
        <f t="shared" si="6"/>
        <v>Graphing XY scatter</v>
      </c>
      <c r="E66" t="str">
        <f t="shared" si="6"/>
        <v>Multiple Series Graphing</v>
      </c>
      <c r="F66" t="str">
        <f t="shared" si="6"/>
        <v>Formula Writing: Basic Calculations</v>
      </c>
      <c r="G66" t="str">
        <f t="shared" si="6"/>
        <v>Square Root and Raising to Power</v>
      </c>
      <c r="H66" t="str">
        <f t="shared" si="6"/>
        <v>Formula Fill Handle Replication</v>
      </c>
      <c r="I66" t="str">
        <f t="shared" si="6"/>
        <v/>
      </c>
      <c r="J66" t="str">
        <f t="shared" si="6"/>
        <v>Max and Min Functions</v>
      </c>
      <c r="K66" t="str">
        <f t="shared" si="6"/>
        <v/>
      </c>
      <c r="L66" t="str">
        <f t="shared" si="6"/>
        <v/>
      </c>
      <c r="M66" t="str">
        <f t="shared" si="6"/>
        <v/>
      </c>
      <c r="N66" t="str">
        <f t="shared" si="6"/>
        <v/>
      </c>
      <c r="O66" t="str">
        <f t="shared" si="6"/>
        <v>Log Functions</v>
      </c>
      <c r="P66" t="str">
        <f t="shared" si="6"/>
        <v>Exponential Scale</v>
      </c>
      <c r="Q66" t="str">
        <f t="shared" si="6"/>
        <v/>
      </c>
      <c r="R66" t="str">
        <f t="shared" si="6"/>
        <v>Goal Seek</v>
      </c>
      <c r="S66" t="str">
        <f t="shared" si="6"/>
        <v/>
      </c>
      <c r="T66" t="str">
        <f t="shared" si="6"/>
        <v/>
      </c>
      <c r="U66" t="str">
        <f t="shared" si="6"/>
        <v/>
      </c>
      <c r="V66" t="str">
        <f t="shared" si="6"/>
        <v/>
      </c>
      <c r="W66" t="str">
        <f t="shared" si="6"/>
        <v/>
      </c>
      <c r="X66" t="str">
        <f t="shared" si="6"/>
        <v/>
      </c>
      <c r="Y66" t="str">
        <f t="shared" si="6"/>
        <v/>
      </c>
      <c r="Z66" t="str">
        <f t="shared" si="6"/>
        <v>Counting by Uniform or Varying Units</v>
      </c>
      <c r="AA66" t="str">
        <f t="shared" si="6"/>
        <v>Rescaling Axes</v>
      </c>
      <c r="AB66" t="str">
        <f t="shared" si="6"/>
        <v>Model Motion with line or Bar Graphs</v>
      </c>
      <c r="AC66" t="str">
        <f t="shared" si="6"/>
        <v/>
      </c>
      <c r="AD66" t="str">
        <f t="shared" si="6"/>
        <v/>
      </c>
      <c r="AE66" t="str">
        <f t="shared" si="6"/>
        <v>Curve Fitting</v>
      </c>
      <c r="AF66" t="str">
        <f t="shared" si="6"/>
        <v/>
      </c>
      <c r="AG66" t="str">
        <f t="shared" si="6"/>
        <v>Counting Time at Varying Increments</v>
      </c>
      <c r="AH66" t="str">
        <f t="shared" si="6"/>
        <v/>
      </c>
      <c r="AI66" t="str">
        <f t="shared" si="6"/>
        <v/>
      </c>
      <c r="AJ66" t="str">
        <f t="shared" si="6"/>
        <v/>
      </c>
      <c r="AK66" t="str">
        <f t="shared" si="6"/>
        <v/>
      </c>
      <c r="AL66" t="str">
        <f t="shared" si="6"/>
        <v/>
      </c>
      <c r="AM66" t="str">
        <f t="shared" si="6"/>
        <v>Optimization</v>
      </c>
      <c r="AN66" t="str">
        <f t="shared" si="6"/>
        <v/>
      </c>
      <c r="AO66" t="str">
        <f t="shared" si="6"/>
        <v/>
      </c>
      <c r="AP66" t="str">
        <f t="shared" si="6"/>
        <v>Using Math to Illustrate Fundamental Laws</v>
      </c>
    </row>
    <row r="67" spans="1:42" x14ac:dyDescent="0.25">
      <c r="A67" s="22">
        <v>504.4</v>
      </c>
      <c r="B67" t="str">
        <f t="shared" si="2"/>
        <v>Fixed vs. Relative References</v>
      </c>
      <c r="C67" t="str">
        <f t="shared" si="6"/>
        <v/>
      </c>
      <c r="D67" t="str">
        <f t="shared" si="6"/>
        <v>Graphing XY scatter</v>
      </c>
      <c r="E67" t="str">
        <f t="shared" si="6"/>
        <v>Multiple Series Graphing</v>
      </c>
      <c r="F67" t="str">
        <f t="shared" si="6"/>
        <v>Formula Writing: Basic Calculations</v>
      </c>
      <c r="G67" t="str">
        <f t="shared" si="6"/>
        <v>Square Root and Raising to Power</v>
      </c>
      <c r="H67" t="str">
        <f t="shared" si="6"/>
        <v>Formula Fill Handle Replication</v>
      </c>
      <c r="I67" t="str">
        <f t="shared" si="6"/>
        <v/>
      </c>
      <c r="J67" t="str">
        <f t="shared" si="6"/>
        <v>Max and Min Functions</v>
      </c>
      <c r="K67" t="str">
        <f t="shared" si="6"/>
        <v/>
      </c>
      <c r="L67" t="str">
        <f t="shared" si="6"/>
        <v/>
      </c>
      <c r="M67" t="str">
        <f t="shared" si="6"/>
        <v/>
      </c>
      <c r="N67" t="str">
        <f t="shared" si="6"/>
        <v/>
      </c>
      <c r="O67" t="str">
        <f t="shared" si="6"/>
        <v/>
      </c>
      <c r="P67" t="str">
        <f t="shared" si="6"/>
        <v/>
      </c>
      <c r="Q67" t="str">
        <f t="shared" si="6"/>
        <v/>
      </c>
      <c r="R67" t="str">
        <f t="shared" si="6"/>
        <v/>
      </c>
      <c r="S67" t="str">
        <f t="shared" si="6"/>
        <v/>
      </c>
      <c r="T67" t="str">
        <f t="shared" si="6"/>
        <v/>
      </c>
      <c r="U67" t="str">
        <f t="shared" si="6"/>
        <v/>
      </c>
      <c r="V67" t="str">
        <f t="shared" si="6"/>
        <v/>
      </c>
      <c r="W67" t="str">
        <f t="shared" si="6"/>
        <v/>
      </c>
      <c r="X67" t="str">
        <f t="shared" si="6"/>
        <v/>
      </c>
      <c r="Y67" t="str">
        <f t="shared" si="6"/>
        <v/>
      </c>
      <c r="Z67" t="str">
        <f t="shared" si="6"/>
        <v>Counting by Uniform or Varying Units</v>
      </c>
      <c r="AA67" t="str">
        <f t="shared" si="6"/>
        <v>Rescaling Axes</v>
      </c>
      <c r="AB67" t="str">
        <f t="shared" si="6"/>
        <v>Model Motion with line or Bar Graphs</v>
      </c>
      <c r="AC67" t="str">
        <f t="shared" si="6"/>
        <v/>
      </c>
      <c r="AD67" t="str">
        <f t="shared" si="6"/>
        <v/>
      </c>
      <c r="AE67" t="str">
        <f t="shared" si="6"/>
        <v>Curve Fitting</v>
      </c>
      <c r="AF67" t="str">
        <f t="shared" si="6"/>
        <v/>
      </c>
      <c r="AG67" t="str">
        <f t="shared" si="6"/>
        <v>Counting Time at Varying Increments</v>
      </c>
      <c r="AH67" t="str">
        <f t="shared" si="6"/>
        <v/>
      </c>
      <c r="AI67" t="str">
        <f t="shared" si="6"/>
        <v/>
      </c>
      <c r="AJ67" t="str">
        <f t="shared" si="6"/>
        <v/>
      </c>
      <c r="AK67" t="str">
        <f t="shared" si="6"/>
        <v/>
      </c>
      <c r="AL67" t="str">
        <f t="shared" si="6"/>
        <v/>
      </c>
      <c r="AM67" t="str">
        <f t="shared" si="6"/>
        <v>Optimization</v>
      </c>
      <c r="AN67" t="str">
        <f t="shared" si="6"/>
        <v/>
      </c>
      <c r="AO67" t="str">
        <f t="shared" si="6"/>
        <v/>
      </c>
      <c r="AP67" t="str">
        <f t="shared" si="6"/>
        <v>Using Math to Illustrate Fundamental Laws</v>
      </c>
    </row>
    <row r="68" spans="1:42" x14ac:dyDescent="0.25">
      <c r="A68" s="22">
        <v>505</v>
      </c>
      <c r="B68" t="str">
        <f t="shared" si="2"/>
        <v>Fixed vs. Relative References</v>
      </c>
      <c r="C68" t="str">
        <f t="shared" si="6"/>
        <v>Multiple Linked Worksheets</v>
      </c>
      <c r="D68" t="str">
        <f t="shared" si="6"/>
        <v>Graphing XY scatter</v>
      </c>
      <c r="E68" t="str">
        <f t="shared" si="6"/>
        <v/>
      </c>
      <c r="F68" t="str">
        <f t="shared" si="6"/>
        <v>Formula Writing: Basic Calculations</v>
      </c>
      <c r="G68" t="str">
        <f t="shared" si="6"/>
        <v>Square Root and Raising to Power</v>
      </c>
      <c r="H68" t="str">
        <f t="shared" si="6"/>
        <v>Formula Fill Handle Replication</v>
      </c>
      <c r="I68" t="str">
        <f t="shared" si="6"/>
        <v/>
      </c>
      <c r="J68" t="str">
        <f t="shared" si="6"/>
        <v>Max and Min Functions</v>
      </c>
      <c r="K68" t="str">
        <f t="shared" si="6"/>
        <v/>
      </c>
      <c r="L68" t="str">
        <f t="shared" si="6"/>
        <v/>
      </c>
      <c r="M68" t="str">
        <f t="shared" si="6"/>
        <v/>
      </c>
      <c r="N68" t="str">
        <f t="shared" si="6"/>
        <v>PI Function</v>
      </c>
      <c r="O68" t="str">
        <f t="shared" si="6"/>
        <v/>
      </c>
      <c r="P68" t="str">
        <f t="shared" si="6"/>
        <v/>
      </c>
      <c r="Q68" t="str">
        <f t="shared" si="6"/>
        <v/>
      </c>
      <c r="R68" t="str">
        <f t="shared" si="6"/>
        <v>Goal Seek</v>
      </c>
      <c r="S68" t="str">
        <f t="shared" si="6"/>
        <v/>
      </c>
      <c r="T68" t="str">
        <f t="shared" si="6"/>
        <v/>
      </c>
      <c r="U68" t="str">
        <f t="shared" si="6"/>
        <v/>
      </c>
      <c r="V68" t="str">
        <f t="shared" si="6"/>
        <v/>
      </c>
      <c r="W68" t="str">
        <f t="shared" si="6"/>
        <v/>
      </c>
      <c r="X68" t="str">
        <f t="shared" si="6"/>
        <v/>
      </c>
      <c r="Y68" t="str">
        <f t="shared" si="6"/>
        <v/>
      </c>
      <c r="Z68" t="str">
        <f t="shared" si="6"/>
        <v>Counting by Uniform or Varying Units</v>
      </c>
      <c r="AA68" t="str">
        <f t="shared" si="6"/>
        <v>Rescaling Axes</v>
      </c>
      <c r="AB68" t="str">
        <f t="shared" si="6"/>
        <v/>
      </c>
      <c r="AC68" t="str">
        <f t="shared" si="6"/>
        <v/>
      </c>
      <c r="AD68" t="str">
        <f t="shared" si="6"/>
        <v/>
      </c>
      <c r="AE68" t="str">
        <f t="shared" si="6"/>
        <v/>
      </c>
      <c r="AF68" t="str">
        <f t="shared" si="6"/>
        <v/>
      </c>
      <c r="AG68" t="str">
        <f t="shared" si="6"/>
        <v/>
      </c>
      <c r="AH68" t="str">
        <f t="shared" si="6"/>
        <v/>
      </c>
      <c r="AI68" t="str">
        <f t="shared" si="6"/>
        <v>Expressing Aspect Ratios Graphically</v>
      </c>
      <c r="AJ68" t="str">
        <f t="shared" si="6"/>
        <v/>
      </c>
      <c r="AK68" t="str">
        <f t="shared" si="6"/>
        <v/>
      </c>
      <c r="AL68" t="str">
        <f t="shared" si="6"/>
        <v/>
      </c>
      <c r="AM68" t="str">
        <f t="shared" si="6"/>
        <v>Optimization</v>
      </c>
      <c r="AN68" t="str">
        <f t="shared" si="6"/>
        <v>Rounding</v>
      </c>
      <c r="AO68" t="str">
        <f t="shared" si="6"/>
        <v/>
      </c>
      <c r="AP68" t="str">
        <f t="shared" si="6"/>
        <v/>
      </c>
    </row>
    <row r="69" spans="1:42" x14ac:dyDescent="0.25">
      <c r="A69" s="22">
        <v>506</v>
      </c>
      <c r="B69" t="str">
        <f t="shared" si="2"/>
        <v>Fixed vs. Relative References</v>
      </c>
      <c r="C69" t="str">
        <f t="shared" si="6"/>
        <v/>
      </c>
      <c r="D69" t="str">
        <f t="shared" si="6"/>
        <v/>
      </c>
      <c r="E69" t="str">
        <f t="shared" si="6"/>
        <v/>
      </c>
      <c r="F69" t="str">
        <f t="shared" si="6"/>
        <v>Formula Writing: Basic Calculations</v>
      </c>
      <c r="G69" t="str">
        <f t="shared" si="6"/>
        <v/>
      </c>
      <c r="H69" t="str">
        <f t="shared" si="6"/>
        <v>Formula Fill Handle Replication</v>
      </c>
      <c r="I69" t="str">
        <f t="shared" si="6"/>
        <v>Sum Functions</v>
      </c>
      <c r="J69" t="str">
        <f t="shared" si="6"/>
        <v>Max and Min Functions</v>
      </c>
      <c r="K69" t="str">
        <f t="shared" si="6"/>
        <v/>
      </c>
      <c r="L69" t="str">
        <f t="shared" si="6"/>
        <v/>
      </c>
      <c r="M69" t="str">
        <f t="shared" si="6"/>
        <v/>
      </c>
      <c r="N69" t="str">
        <f t="shared" si="6"/>
        <v/>
      </c>
      <c r="O69" t="str">
        <f t="shared" si="6"/>
        <v/>
      </c>
      <c r="P69" t="str">
        <f t="shared" si="6"/>
        <v/>
      </c>
      <c r="Q69" t="str">
        <f t="shared" si="6"/>
        <v/>
      </c>
      <c r="R69" t="str">
        <f t="shared" si="6"/>
        <v/>
      </c>
      <c r="S69" t="str">
        <f t="shared" si="6"/>
        <v/>
      </c>
      <c r="T69" t="str">
        <f t="shared" si="6"/>
        <v/>
      </c>
      <c r="U69" t="str">
        <f t="shared" si="6"/>
        <v>IF Functions</v>
      </c>
      <c r="V69" t="str">
        <f t="shared" si="6"/>
        <v>Nested IF Functions</v>
      </c>
      <c r="W69" t="str">
        <f t="shared" si="6"/>
        <v/>
      </c>
      <c r="X69" t="str">
        <f t="shared" si="6"/>
        <v/>
      </c>
      <c r="Y69" t="str">
        <f t="shared" si="6"/>
        <v/>
      </c>
      <c r="Z69" t="str">
        <f t="shared" si="6"/>
        <v/>
      </c>
      <c r="AA69" t="str">
        <f t="shared" si="6"/>
        <v/>
      </c>
      <c r="AB69" t="str">
        <f t="shared" si="6"/>
        <v/>
      </c>
      <c r="AC69" t="str">
        <f t="shared" si="6"/>
        <v>Random number generation</v>
      </c>
      <c r="AD69" t="str">
        <f t="shared" si="6"/>
        <v>Logical Functions</v>
      </c>
      <c r="AE69" t="str">
        <f t="shared" si="6"/>
        <v/>
      </c>
      <c r="AF69" t="str">
        <f t="shared" si="6"/>
        <v>Integer Functions Rounding to Whole Numbers</v>
      </c>
      <c r="AG69" t="str">
        <f t="shared" si="6"/>
        <v/>
      </c>
      <c r="AH69" t="str">
        <f t="shared" si="6"/>
        <v/>
      </c>
      <c r="AI69" t="str">
        <f t="shared" si="6"/>
        <v/>
      </c>
      <c r="AJ69" t="str">
        <f t="shared" si="6"/>
        <v/>
      </c>
      <c r="AK69" t="str">
        <f t="shared" si="6"/>
        <v/>
      </c>
      <c r="AL69" t="str">
        <f t="shared" si="6"/>
        <v>Probability Simulations</v>
      </c>
      <c r="AM69" t="str">
        <f t="shared" si="6"/>
        <v/>
      </c>
      <c r="AN69" t="str">
        <f t="shared" si="6"/>
        <v>Rounding</v>
      </c>
      <c r="AO69" t="str">
        <f t="shared" si="6"/>
        <v/>
      </c>
      <c r="AP69" t="str">
        <f t="shared" si="6"/>
        <v>Using Math to Illustrate Fundamental Laws</v>
      </c>
    </row>
    <row r="70" spans="1:42" x14ac:dyDescent="0.25">
      <c r="A70" s="22">
        <v>601</v>
      </c>
      <c r="B70" t="str">
        <f t="shared" si="2"/>
        <v>Fixed vs. Relative References</v>
      </c>
      <c r="C70" t="str">
        <f t="shared" si="6"/>
        <v/>
      </c>
      <c r="D70" t="str">
        <f t="shared" si="6"/>
        <v>Graphing XY scatter</v>
      </c>
      <c r="E70" t="str">
        <f t="shared" si="6"/>
        <v>Multiple Series Graphing</v>
      </c>
      <c r="F70" t="str">
        <f t="shared" si="6"/>
        <v>Formula Writing: Basic Calculations</v>
      </c>
      <c r="G70" t="str">
        <f t="shared" si="6"/>
        <v>Square Root and Raising to Power</v>
      </c>
      <c r="H70" t="str">
        <f t="shared" si="6"/>
        <v>Formula Fill Handle Replication</v>
      </c>
      <c r="I70" t="str">
        <f t="shared" si="6"/>
        <v>Sum Functions</v>
      </c>
      <c r="J70" t="str">
        <f t="shared" si="6"/>
        <v/>
      </c>
      <c r="K70" t="str">
        <f t="shared" si="6"/>
        <v>Trig Functions</v>
      </c>
      <c r="L70" t="str">
        <f t="shared" si="6"/>
        <v>Inverse Trig Functions</v>
      </c>
      <c r="M70" t="str">
        <f t="shared" si="6"/>
        <v>Degrees to Radians</v>
      </c>
      <c r="N70" t="str">
        <f t="shared" si="6"/>
        <v>PI Function</v>
      </c>
      <c r="O70" t="str">
        <f t="shared" si="6"/>
        <v>Log Functions</v>
      </c>
      <c r="P70" t="str">
        <f t="shared" si="6"/>
        <v/>
      </c>
      <c r="Q70" t="str">
        <f t="shared" si="6"/>
        <v>Average Functions</v>
      </c>
      <c r="R70" t="str">
        <f t="shared" si="6"/>
        <v>Goal Seek</v>
      </c>
      <c r="S70" t="str">
        <f t="shared" si="6"/>
        <v/>
      </c>
      <c r="T70" t="str">
        <f t="shared" si="6"/>
        <v/>
      </c>
      <c r="U70" t="str">
        <f t="shared" si="6"/>
        <v/>
      </c>
      <c r="V70" t="str">
        <f t="shared" si="6"/>
        <v/>
      </c>
      <c r="W70" t="str">
        <f t="shared" si="6"/>
        <v/>
      </c>
      <c r="X70" t="str">
        <f t="shared" si="6"/>
        <v/>
      </c>
      <c r="Y70" t="str">
        <f t="shared" si="6"/>
        <v>Cell Formatting</v>
      </c>
      <c r="Z70" t="str">
        <f t="shared" si="6"/>
        <v>Counting by Uniform or Varying Units</v>
      </c>
      <c r="AA70" t="str">
        <f t="shared" si="6"/>
        <v/>
      </c>
      <c r="AB70" t="str">
        <f t="shared" si="6"/>
        <v>Model Motion with line or Bar Graphs</v>
      </c>
      <c r="AC70" t="str">
        <f t="shared" si="6"/>
        <v/>
      </c>
      <c r="AD70" t="str">
        <f t="shared" si="6"/>
        <v/>
      </c>
      <c r="AE70" t="str">
        <f t="shared" si="6"/>
        <v/>
      </c>
      <c r="AF70" t="str">
        <f t="shared" si="6"/>
        <v>Integer Functions Rounding to Whole Numbers</v>
      </c>
      <c r="AG70" t="str">
        <f t="shared" si="6"/>
        <v>Counting Time at Varying Increments</v>
      </c>
      <c r="AH70" t="str">
        <f t="shared" si="6"/>
        <v/>
      </c>
      <c r="AI70" t="str">
        <f t="shared" si="6"/>
        <v/>
      </c>
      <c r="AJ70" t="str">
        <f t="shared" si="6"/>
        <v/>
      </c>
      <c r="AK70" t="str">
        <f t="shared" si="6"/>
        <v>Linear Regressions</v>
      </c>
      <c r="AL70" t="str">
        <f t="shared" si="6"/>
        <v/>
      </c>
      <c r="AM70" t="str">
        <f t="shared" si="6"/>
        <v>Optimization</v>
      </c>
      <c r="AN70" t="str">
        <f t="shared" si="6"/>
        <v>Rounding</v>
      </c>
      <c r="AO70" t="str">
        <f t="shared" si="6"/>
        <v>Slope Expressing Rate of Change</v>
      </c>
      <c r="AP70" t="str">
        <f t="shared" si="6"/>
        <v>Using Math to Illustrate Fundamental Laws</v>
      </c>
    </row>
    <row r="71" spans="1:42" x14ac:dyDescent="0.25">
      <c r="A71" s="22">
        <v>603</v>
      </c>
      <c r="B71" t="str">
        <f t="shared" si="2"/>
        <v>Fixed vs. Relative References</v>
      </c>
      <c r="C71" t="str">
        <f t="shared" si="6"/>
        <v>Multiple Linked Worksheets</v>
      </c>
      <c r="D71" t="str">
        <f t="shared" si="6"/>
        <v/>
      </c>
      <c r="E71" t="str">
        <f t="shared" si="6"/>
        <v/>
      </c>
      <c r="F71" t="str">
        <f t="shared" si="6"/>
        <v>Formula Writing: Basic Calculations</v>
      </c>
      <c r="G71" t="str">
        <f t="shared" si="6"/>
        <v>Square Root and Raising to Power</v>
      </c>
      <c r="H71" t="str">
        <f t="shared" si="6"/>
        <v>Formula Fill Handle Replication</v>
      </c>
      <c r="I71" t="str">
        <f t="shared" si="6"/>
        <v>Sum Functions</v>
      </c>
      <c r="J71" t="str">
        <f t="shared" si="6"/>
        <v>Max and Min Functions</v>
      </c>
      <c r="K71" t="str">
        <f t="shared" si="6"/>
        <v/>
      </c>
      <c r="L71" t="str">
        <f t="shared" si="6"/>
        <v/>
      </c>
      <c r="M71" t="str">
        <f t="shared" ref="M71:AP71" si="7">IF(ISNUMBER(M36),M$3,"")</f>
        <v/>
      </c>
      <c r="N71" t="str">
        <f t="shared" si="7"/>
        <v/>
      </c>
      <c r="O71" t="str">
        <f t="shared" si="7"/>
        <v/>
      </c>
      <c r="P71" t="str">
        <f t="shared" si="7"/>
        <v/>
      </c>
      <c r="Q71" t="str">
        <f t="shared" si="7"/>
        <v>Average Functions</v>
      </c>
      <c r="R71" t="str">
        <f t="shared" si="7"/>
        <v>Goal Seek</v>
      </c>
      <c r="S71" t="str">
        <f t="shared" si="7"/>
        <v/>
      </c>
      <c r="T71" t="str">
        <f t="shared" si="7"/>
        <v/>
      </c>
      <c r="U71" t="str">
        <f t="shared" si="7"/>
        <v>IF Functions</v>
      </c>
      <c r="V71" t="str">
        <f t="shared" si="7"/>
        <v>Nested IF Functions</v>
      </c>
      <c r="W71" t="str">
        <f t="shared" si="7"/>
        <v/>
      </c>
      <c r="X71" t="str">
        <f t="shared" si="7"/>
        <v>Copy and Pasting Worksheets</v>
      </c>
      <c r="Y71" t="str">
        <f t="shared" si="7"/>
        <v>Cell Formatting</v>
      </c>
      <c r="Z71" t="str">
        <f t="shared" si="7"/>
        <v>Counting by Uniform or Varying Units</v>
      </c>
      <c r="AA71" t="str">
        <f t="shared" si="7"/>
        <v/>
      </c>
      <c r="AB71" t="str">
        <f t="shared" si="7"/>
        <v/>
      </c>
      <c r="AC71" t="str">
        <f t="shared" si="7"/>
        <v/>
      </c>
      <c r="AD71" t="str">
        <f t="shared" si="7"/>
        <v>Logical Functions</v>
      </c>
      <c r="AE71" t="str">
        <f t="shared" si="7"/>
        <v>Curve Fitting</v>
      </c>
      <c r="AF71" t="str">
        <f t="shared" si="7"/>
        <v/>
      </c>
      <c r="AG71" t="str">
        <f t="shared" si="7"/>
        <v>Counting Time at Varying Increments</v>
      </c>
      <c r="AH71" t="str">
        <f t="shared" si="7"/>
        <v/>
      </c>
      <c r="AI71" t="str">
        <f t="shared" si="7"/>
        <v/>
      </c>
      <c r="AJ71" t="str">
        <f t="shared" si="7"/>
        <v>Vlookup Functions</v>
      </c>
      <c r="AK71" t="str">
        <f t="shared" si="7"/>
        <v/>
      </c>
      <c r="AL71" t="str">
        <f t="shared" si="7"/>
        <v/>
      </c>
      <c r="AM71" t="str">
        <f t="shared" si="7"/>
        <v>Optimization</v>
      </c>
      <c r="AN71" t="str">
        <f t="shared" si="7"/>
        <v>Rounding</v>
      </c>
      <c r="AO71" t="str">
        <f t="shared" si="7"/>
        <v/>
      </c>
      <c r="AP71" t="str">
        <f t="shared" si="7"/>
        <v>Using Math to Illustrate Fundamental Laws</v>
      </c>
    </row>
    <row r="76" spans="1:42" x14ac:dyDescent="0.25">
      <c r="B76" t="s">
        <v>589</v>
      </c>
      <c r="C76" t="s">
        <v>590</v>
      </c>
    </row>
    <row r="77" spans="1:42" x14ac:dyDescent="0.25">
      <c r="A77">
        <v>1</v>
      </c>
      <c r="B77" t="s">
        <v>481</v>
      </c>
      <c r="C77" t="s">
        <v>554</v>
      </c>
    </row>
    <row r="78" spans="1:42" x14ac:dyDescent="0.25">
      <c r="A78">
        <v>2</v>
      </c>
      <c r="B78" t="s">
        <v>669</v>
      </c>
      <c r="C78" t="s">
        <v>555</v>
      </c>
    </row>
    <row r="79" spans="1:42" x14ac:dyDescent="0.25">
      <c r="A79">
        <v>3</v>
      </c>
      <c r="B79" t="s">
        <v>482</v>
      </c>
      <c r="C79" t="s">
        <v>556</v>
      </c>
    </row>
    <row r="80" spans="1:42" x14ac:dyDescent="0.25">
      <c r="A80">
        <v>4</v>
      </c>
      <c r="B80" t="s">
        <v>487</v>
      </c>
      <c r="C80" t="s">
        <v>515</v>
      </c>
    </row>
    <row r="81" spans="1:3" x14ac:dyDescent="0.25">
      <c r="A81">
        <v>5</v>
      </c>
      <c r="B81" t="s">
        <v>503</v>
      </c>
      <c r="C81" t="s">
        <v>527</v>
      </c>
    </row>
    <row r="82" spans="1:3" x14ac:dyDescent="0.25">
      <c r="A82">
        <v>6</v>
      </c>
      <c r="B82" t="s">
        <v>670</v>
      </c>
      <c r="C82" t="s">
        <v>558</v>
      </c>
    </row>
    <row r="83" spans="1:3" x14ac:dyDescent="0.25">
      <c r="A83">
        <v>7</v>
      </c>
      <c r="B83" t="s">
        <v>671</v>
      </c>
      <c r="C83" t="s">
        <v>559</v>
      </c>
    </row>
    <row r="84" spans="1:3" x14ac:dyDescent="0.25">
      <c r="A84">
        <v>8</v>
      </c>
      <c r="B84" t="s">
        <v>501</v>
      </c>
      <c r="C84" t="s">
        <v>523</v>
      </c>
    </row>
    <row r="85" spans="1:3" x14ac:dyDescent="0.25">
      <c r="A85">
        <v>9</v>
      </c>
      <c r="B85" t="s">
        <v>560</v>
      </c>
      <c r="C85" t="s">
        <v>620</v>
      </c>
    </row>
    <row r="86" spans="1:3" x14ac:dyDescent="0.25">
      <c r="A86">
        <v>10</v>
      </c>
      <c r="B86" t="s">
        <v>502</v>
      </c>
      <c r="C86" t="s">
        <v>524</v>
      </c>
    </row>
    <row r="87" spans="1:3" x14ac:dyDescent="0.25">
      <c r="A87">
        <v>11</v>
      </c>
      <c r="B87" t="s">
        <v>504</v>
      </c>
      <c r="C87" t="s">
        <v>528</v>
      </c>
    </row>
    <row r="88" spans="1:3" x14ac:dyDescent="0.25">
      <c r="A88">
        <v>12</v>
      </c>
      <c r="B88" t="s">
        <v>498</v>
      </c>
      <c r="C88" t="s">
        <v>621</v>
      </c>
    </row>
    <row r="89" spans="1:3" x14ac:dyDescent="0.25">
      <c r="A89">
        <v>13</v>
      </c>
      <c r="B89" t="s">
        <v>538</v>
      </c>
      <c r="C89" t="s">
        <v>622</v>
      </c>
    </row>
    <row r="90" spans="1:3" x14ac:dyDescent="0.25">
      <c r="A90">
        <v>14</v>
      </c>
      <c r="B90" t="s">
        <v>525</v>
      </c>
      <c r="C90" t="s">
        <v>535</v>
      </c>
    </row>
    <row r="91" spans="1:3" x14ac:dyDescent="0.25">
      <c r="A91">
        <v>15</v>
      </c>
      <c r="B91" t="s">
        <v>536</v>
      </c>
      <c r="C91" t="s">
        <v>672</v>
      </c>
    </row>
    <row r="92" spans="1:3" x14ac:dyDescent="0.25">
      <c r="A92">
        <v>16</v>
      </c>
      <c r="B92" t="s">
        <v>537</v>
      </c>
      <c r="C92" t="s">
        <v>623</v>
      </c>
    </row>
    <row r="93" spans="1:3" x14ac:dyDescent="0.25">
      <c r="A93">
        <v>17</v>
      </c>
      <c r="B93" t="s">
        <v>539</v>
      </c>
      <c r="C93" t="s">
        <v>540</v>
      </c>
    </row>
    <row r="94" spans="1:3" x14ac:dyDescent="0.25">
      <c r="A94">
        <v>18</v>
      </c>
      <c r="B94" t="s">
        <v>526</v>
      </c>
      <c r="C94" t="s">
        <v>588</v>
      </c>
    </row>
    <row r="95" spans="1:3" x14ac:dyDescent="0.25">
      <c r="A95">
        <v>19</v>
      </c>
      <c r="B95" t="s">
        <v>483</v>
      </c>
      <c r="C95" t="s">
        <v>510</v>
      </c>
    </row>
    <row r="96" spans="1:3" x14ac:dyDescent="0.25">
      <c r="A96">
        <v>20</v>
      </c>
      <c r="B96" t="s">
        <v>490</v>
      </c>
      <c r="C96" t="s">
        <v>624</v>
      </c>
    </row>
    <row r="97" spans="1:3" x14ac:dyDescent="0.25">
      <c r="A97">
        <v>21</v>
      </c>
      <c r="B97" t="s">
        <v>485</v>
      </c>
      <c r="C97" t="s">
        <v>557</v>
      </c>
    </row>
    <row r="98" spans="1:3" x14ac:dyDescent="0.25">
      <c r="A98">
        <v>22</v>
      </c>
      <c r="B98" t="s">
        <v>491</v>
      </c>
      <c r="C98" t="s">
        <v>517</v>
      </c>
    </row>
    <row r="99" spans="1:3" x14ac:dyDescent="0.25">
      <c r="A99">
        <v>23</v>
      </c>
      <c r="B99" t="s">
        <v>496</v>
      </c>
      <c r="C99" t="s">
        <v>518</v>
      </c>
    </row>
    <row r="100" spans="1:3" x14ac:dyDescent="0.25">
      <c r="A100">
        <v>24</v>
      </c>
      <c r="B100" t="s">
        <v>484</v>
      </c>
      <c r="C100" t="s">
        <v>511</v>
      </c>
    </row>
    <row r="101" spans="1:3" x14ac:dyDescent="0.25">
      <c r="A101">
        <v>25</v>
      </c>
      <c r="B101" t="s">
        <v>493</v>
      </c>
      <c r="C101" t="s">
        <v>512</v>
      </c>
    </row>
    <row r="102" spans="1:3" x14ac:dyDescent="0.25">
      <c r="A102">
        <v>26</v>
      </c>
      <c r="B102" t="s">
        <v>492</v>
      </c>
      <c r="C102" t="s">
        <v>513</v>
      </c>
    </row>
    <row r="103" spans="1:3" x14ac:dyDescent="0.25">
      <c r="A103">
        <v>27</v>
      </c>
      <c r="B103" t="s">
        <v>74</v>
      </c>
      <c r="C103" t="s">
        <v>625</v>
      </c>
    </row>
    <row r="104" spans="1:3" x14ac:dyDescent="0.25">
      <c r="A104">
        <v>28</v>
      </c>
      <c r="B104" t="s">
        <v>497</v>
      </c>
      <c r="C104" t="s">
        <v>626</v>
      </c>
    </row>
    <row r="105" spans="1:3" x14ac:dyDescent="0.25">
      <c r="A105">
        <v>29</v>
      </c>
      <c r="B105" t="s">
        <v>486</v>
      </c>
      <c r="C105" t="s">
        <v>514</v>
      </c>
    </row>
    <row r="106" spans="1:3" x14ac:dyDescent="0.25">
      <c r="A106">
        <v>30</v>
      </c>
      <c r="B106" t="s">
        <v>22</v>
      </c>
      <c r="C106" t="s">
        <v>516</v>
      </c>
    </row>
    <row r="107" spans="1:3" x14ac:dyDescent="0.25">
      <c r="A107">
        <v>31</v>
      </c>
      <c r="B107" t="s">
        <v>488</v>
      </c>
      <c r="C107" t="s">
        <v>673</v>
      </c>
    </row>
    <row r="108" spans="1:3" x14ac:dyDescent="0.25">
      <c r="A108">
        <v>32</v>
      </c>
      <c r="B108" t="s">
        <v>489</v>
      </c>
      <c r="C108" t="s">
        <v>627</v>
      </c>
    </row>
    <row r="109" spans="1:3" x14ac:dyDescent="0.25">
      <c r="A109">
        <v>33</v>
      </c>
      <c r="B109" t="s">
        <v>494</v>
      </c>
      <c r="C109" t="s">
        <v>519</v>
      </c>
    </row>
    <row r="110" spans="1:3" x14ac:dyDescent="0.25">
      <c r="A110">
        <v>34</v>
      </c>
      <c r="B110" t="s">
        <v>495</v>
      </c>
      <c r="C110" t="s">
        <v>520</v>
      </c>
    </row>
    <row r="111" spans="1:3" x14ac:dyDescent="0.25">
      <c r="A111">
        <v>35</v>
      </c>
      <c r="B111" t="s">
        <v>499</v>
      </c>
      <c r="C111" t="s">
        <v>521</v>
      </c>
    </row>
    <row r="112" spans="1:3" x14ac:dyDescent="0.25">
      <c r="A112">
        <v>36</v>
      </c>
      <c r="B112" t="s">
        <v>500</v>
      </c>
      <c r="C112" t="s">
        <v>522</v>
      </c>
    </row>
    <row r="113" spans="1:3" x14ac:dyDescent="0.25">
      <c r="A113">
        <v>37</v>
      </c>
      <c r="B113" t="s">
        <v>594</v>
      </c>
      <c r="C113" t="s">
        <v>674</v>
      </c>
    </row>
    <row r="114" spans="1:3" x14ac:dyDescent="0.25">
      <c r="A114">
        <v>38</v>
      </c>
      <c r="B114" t="s">
        <v>593</v>
      </c>
      <c r="C114" t="s">
        <v>529</v>
      </c>
    </row>
    <row r="115" spans="1:3" x14ac:dyDescent="0.25">
      <c r="A115">
        <v>39</v>
      </c>
      <c r="B115" t="s">
        <v>534</v>
      </c>
      <c r="C115" t="s">
        <v>530</v>
      </c>
    </row>
    <row r="116" spans="1:3" x14ac:dyDescent="0.25">
      <c r="A116">
        <v>40</v>
      </c>
      <c r="B116" t="s">
        <v>505</v>
      </c>
      <c r="C116" t="s">
        <v>675</v>
      </c>
    </row>
    <row r="117" spans="1:3" x14ac:dyDescent="0.25">
      <c r="A117">
        <v>41</v>
      </c>
      <c r="B117" t="s">
        <v>260</v>
      </c>
      <c r="C117" t="s">
        <v>629</v>
      </c>
    </row>
    <row r="118" spans="1:3" x14ac:dyDescent="0.25">
      <c r="A118">
        <v>42</v>
      </c>
      <c r="B118" t="s">
        <v>227</v>
      </c>
      <c r="C118" t="s">
        <v>531</v>
      </c>
    </row>
    <row r="119" spans="1:3" x14ac:dyDescent="0.25">
      <c r="A119">
        <v>43</v>
      </c>
      <c r="B119" t="s">
        <v>506</v>
      </c>
      <c r="C119" t="s">
        <v>532</v>
      </c>
    </row>
    <row r="120" spans="1:3" x14ac:dyDescent="0.25">
      <c r="A120">
        <v>44</v>
      </c>
      <c r="B120" t="s">
        <v>507</v>
      </c>
      <c r="C120" t="s">
        <v>533</v>
      </c>
    </row>
    <row r="121" spans="1:3" x14ac:dyDescent="0.25">
      <c r="A121">
        <v>45</v>
      </c>
      <c r="B121" t="s">
        <v>508</v>
      </c>
      <c r="C121" t="s">
        <v>630</v>
      </c>
    </row>
    <row r="122" spans="1:3" x14ac:dyDescent="0.25">
      <c r="A122">
        <v>46</v>
      </c>
      <c r="B122" t="s">
        <v>509</v>
      </c>
      <c r="C122" t="s">
        <v>631</v>
      </c>
    </row>
    <row r="123" spans="1:3" x14ac:dyDescent="0.25">
      <c r="A123">
        <v>47</v>
      </c>
      <c r="B123" t="s">
        <v>553</v>
      </c>
      <c r="C123" t="s">
        <v>632</v>
      </c>
    </row>
    <row r="124" spans="1:3" x14ac:dyDescent="0.25">
      <c r="A124">
        <v>48</v>
      </c>
      <c r="B124" t="s">
        <v>561</v>
      </c>
      <c r="C124" t="s">
        <v>592</v>
      </c>
    </row>
    <row r="125" spans="1:3" x14ac:dyDescent="0.25">
      <c r="A125">
        <v>49</v>
      </c>
      <c r="B125" t="s">
        <v>587</v>
      </c>
      <c r="C125" t="s">
        <v>633</v>
      </c>
    </row>
    <row r="126" spans="1:3" x14ac:dyDescent="0.25">
      <c r="A126">
        <v>50</v>
      </c>
      <c r="B126" t="s">
        <v>580</v>
      </c>
      <c r="C126" t="s">
        <v>582</v>
      </c>
    </row>
    <row r="127" spans="1:3" x14ac:dyDescent="0.25">
      <c r="A127">
        <v>51</v>
      </c>
      <c r="B127" t="s">
        <v>581</v>
      </c>
      <c r="C127" t="s">
        <v>583</v>
      </c>
    </row>
    <row r="128" spans="1:3" x14ac:dyDescent="0.25">
      <c r="A128">
        <v>52</v>
      </c>
      <c r="B128" t="s">
        <v>562</v>
      </c>
      <c r="C128" t="s">
        <v>634</v>
      </c>
    </row>
    <row r="129" spans="1:3" x14ac:dyDescent="0.25">
      <c r="A129">
        <v>53</v>
      </c>
      <c r="B129" t="s">
        <v>584</v>
      </c>
      <c r="C129" t="s">
        <v>585</v>
      </c>
    </row>
    <row r="130" spans="1:3" x14ac:dyDescent="0.25">
      <c r="A130">
        <v>54</v>
      </c>
      <c r="B130" t="s">
        <v>586</v>
      </c>
      <c r="C130" t="s">
        <v>635</v>
      </c>
    </row>
    <row r="131" spans="1:3" x14ac:dyDescent="0.25">
      <c r="A131">
        <v>55</v>
      </c>
      <c r="B131" t="s">
        <v>659</v>
      </c>
      <c r="C131" t="s">
        <v>660</v>
      </c>
    </row>
    <row r="132" spans="1:3" x14ac:dyDescent="0.25">
      <c r="A132">
        <v>56</v>
      </c>
    </row>
    <row r="133" spans="1:3" x14ac:dyDescent="0.25">
      <c r="A133">
        <v>57</v>
      </c>
    </row>
    <row r="134" spans="1:3" x14ac:dyDescent="0.25">
      <c r="A134">
        <v>58</v>
      </c>
    </row>
    <row r="135" spans="1:3" x14ac:dyDescent="0.25">
      <c r="A135">
        <v>59</v>
      </c>
    </row>
    <row r="136" spans="1:3" x14ac:dyDescent="0.25">
      <c r="A136">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Master PD Cert Data</vt:lpstr>
      <vt:lpstr>PD Cert Data</vt:lpstr>
      <vt:lpstr>Sheet4</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McConnell</dc:creator>
  <cp:lastModifiedBy>Michael McConnell</cp:lastModifiedBy>
  <dcterms:created xsi:type="dcterms:W3CDTF">2019-11-20T21:18:47Z</dcterms:created>
  <dcterms:modified xsi:type="dcterms:W3CDTF">2020-01-19T21:20:10Z</dcterms:modified>
</cp:coreProperties>
</file>